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rinterSettings/printerSettings1.bin" ContentType="application/vnd.openxmlformats-officedocument.spreadsheetml.printerSettings"/>
  <Override PartName="/xl/drawings/drawing3.xml" ContentType="application/vnd.openxmlformats-officedocument.drawing+xml"/>
  <Override PartName="/xl/activeX/activeX3.xml" ContentType="application/vnd.ms-office.activeX+xml"/>
  <Override PartName="/xl/ctrlProps/ctrlProp1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activeX/activeX4.xml" ContentType="application/vnd.ms-office.activeX+xml"/>
  <Override PartName="/xl/ctrlProps/ctrlProp2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work\"/>
    </mc:Choice>
  </mc:AlternateContent>
  <bookViews>
    <workbookView xWindow="7635" yWindow="2775" windowWidth="30735" windowHeight="19320" tabRatio="500"/>
  </bookViews>
  <sheets>
    <sheet name="Erklärungen" sheetId="15" r:id="rId1"/>
    <sheet name="11 Graph" sheetId="11" r:id="rId2"/>
    <sheet name="14 Graph" sheetId="12" r:id="rId3"/>
    <sheet name="11 Compound" sheetId="13" r:id="rId4"/>
    <sheet name="14 Compound" sheetId="14" r:id="rId5"/>
    <sheet name="Daten" sheetId="1" r:id="rId6"/>
    <sheet name="BriefUrne" sheetId="2" r:id="rId7"/>
    <sheet name="Bezirke 11" sheetId="4" r:id="rId8"/>
    <sheet name="Bezirke 14" sheetId="6" r:id="rId9"/>
    <sheet name="Compound 11" sheetId="8" r:id="rId10"/>
    <sheet name="Compound 14" sheetId="10" r:id="rId1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8" l="1"/>
  <c r="K5" i="13"/>
  <c r="K5" i="14"/>
  <c r="M20" i="10"/>
  <c r="AC120" i="10"/>
  <c r="F124" i="10"/>
  <c r="F125" i="10"/>
  <c r="F126" i="10"/>
  <c r="K6" i="14"/>
  <c r="L6" i="14"/>
  <c r="M25" i="10"/>
  <c r="N25" i="10"/>
  <c r="M28" i="10"/>
  <c r="K3" i="14"/>
  <c r="M30" i="10"/>
  <c r="L125" i="10"/>
  <c r="L124" i="10"/>
  <c r="K124" i="10"/>
  <c r="K125" i="10"/>
  <c r="J124" i="10"/>
  <c r="M20" i="8"/>
  <c r="AC119" i="8"/>
  <c r="F124" i="8"/>
  <c r="F125" i="8"/>
  <c r="F126" i="8"/>
  <c r="K6" i="13"/>
  <c r="L124" i="8"/>
  <c r="L123" i="8"/>
  <c r="K123" i="8"/>
  <c r="K124" i="8"/>
  <c r="J123" i="8"/>
  <c r="L6" i="13"/>
  <c r="M25" i="8"/>
  <c r="N25" i="8"/>
  <c r="M28" i="8"/>
  <c r="K3" i="13"/>
  <c r="K2" i="14"/>
  <c r="K2" i="13"/>
  <c r="M20" i="6"/>
  <c r="M25" i="6"/>
  <c r="N25" i="6"/>
  <c r="M28" i="6"/>
  <c r="K3" i="12"/>
  <c r="M20" i="4"/>
  <c r="M25" i="4"/>
  <c r="N25" i="4"/>
  <c r="M28" i="4"/>
  <c r="K2" i="12"/>
  <c r="K3" i="11"/>
  <c r="K2" i="11"/>
  <c r="AC119" i="10"/>
  <c r="AA119" i="10"/>
  <c r="AB120" i="10"/>
  <c r="AB119" i="10"/>
  <c r="AC118" i="10"/>
  <c r="I118" i="10"/>
  <c r="U118" i="10"/>
  <c r="T118" i="10"/>
  <c r="AB118" i="10"/>
  <c r="S118" i="10"/>
  <c r="AA118" i="10"/>
  <c r="Y118" i="10"/>
  <c r="J118" i="10"/>
  <c r="V118" i="10"/>
  <c r="K118" i="10"/>
  <c r="AC117" i="10"/>
  <c r="I117" i="10"/>
  <c r="U117" i="10"/>
  <c r="T117" i="10"/>
  <c r="AB117" i="10"/>
  <c r="S117" i="10"/>
  <c r="AA117" i="10"/>
  <c r="Y117" i="10"/>
  <c r="J117" i="10"/>
  <c r="V117" i="10"/>
  <c r="K117" i="10"/>
  <c r="AC116" i="10"/>
  <c r="I116" i="10"/>
  <c r="U116" i="10"/>
  <c r="T116" i="10"/>
  <c r="AB116" i="10"/>
  <c r="S116" i="10"/>
  <c r="AA116" i="10"/>
  <c r="Y116" i="10"/>
  <c r="J116" i="10"/>
  <c r="V116" i="10"/>
  <c r="K116" i="10"/>
  <c r="AC115" i="10"/>
  <c r="I115" i="10"/>
  <c r="U115" i="10"/>
  <c r="T115" i="10"/>
  <c r="AB115" i="10"/>
  <c r="S115" i="10"/>
  <c r="AA115" i="10"/>
  <c r="Y115" i="10"/>
  <c r="J115" i="10"/>
  <c r="V115" i="10"/>
  <c r="K115" i="10"/>
  <c r="AC114" i="10"/>
  <c r="I114" i="10"/>
  <c r="U114" i="10"/>
  <c r="T114" i="10"/>
  <c r="AB114" i="10"/>
  <c r="S114" i="10"/>
  <c r="AA114" i="10"/>
  <c r="Y114" i="10"/>
  <c r="J114" i="10"/>
  <c r="V114" i="10"/>
  <c r="K114" i="10"/>
  <c r="AC113" i="10"/>
  <c r="I113" i="10"/>
  <c r="U113" i="10"/>
  <c r="T113" i="10"/>
  <c r="AB113" i="10"/>
  <c r="S113" i="10"/>
  <c r="AA113" i="10"/>
  <c r="Y113" i="10"/>
  <c r="J113" i="10"/>
  <c r="V113" i="10"/>
  <c r="K113" i="10"/>
  <c r="AC112" i="10"/>
  <c r="I112" i="10"/>
  <c r="U112" i="10"/>
  <c r="T112" i="10"/>
  <c r="AB112" i="10"/>
  <c r="S112" i="10"/>
  <c r="AA112" i="10"/>
  <c r="Y112" i="10"/>
  <c r="J112" i="10"/>
  <c r="V112" i="10"/>
  <c r="K112" i="10"/>
  <c r="AC111" i="10"/>
  <c r="I111" i="10"/>
  <c r="U111" i="10"/>
  <c r="T111" i="10"/>
  <c r="AB111" i="10"/>
  <c r="S111" i="10"/>
  <c r="AA111" i="10"/>
  <c r="Y111" i="10"/>
  <c r="J111" i="10"/>
  <c r="V111" i="10"/>
  <c r="K111" i="10"/>
  <c r="AC110" i="10"/>
  <c r="I110" i="10"/>
  <c r="U110" i="10"/>
  <c r="T110" i="10"/>
  <c r="AB110" i="10"/>
  <c r="S110" i="10"/>
  <c r="AA110" i="10"/>
  <c r="Y110" i="10"/>
  <c r="J110" i="10"/>
  <c r="V110" i="10"/>
  <c r="K110" i="10"/>
  <c r="AC109" i="10"/>
  <c r="I109" i="10"/>
  <c r="U109" i="10"/>
  <c r="T109" i="10"/>
  <c r="AB109" i="10"/>
  <c r="S109" i="10"/>
  <c r="AA109" i="10"/>
  <c r="Y109" i="10"/>
  <c r="J109" i="10"/>
  <c r="V109" i="10"/>
  <c r="K109" i="10"/>
  <c r="AC108" i="10"/>
  <c r="I108" i="10"/>
  <c r="U108" i="10"/>
  <c r="T108" i="10"/>
  <c r="AB108" i="10"/>
  <c r="S108" i="10"/>
  <c r="AA108" i="10"/>
  <c r="Y108" i="10"/>
  <c r="J108" i="10"/>
  <c r="V108" i="10"/>
  <c r="K108" i="10"/>
  <c r="AC107" i="10"/>
  <c r="I107" i="10"/>
  <c r="U107" i="10"/>
  <c r="T107" i="10"/>
  <c r="AB107" i="10"/>
  <c r="S107" i="10"/>
  <c r="AA107" i="10"/>
  <c r="Y107" i="10"/>
  <c r="J107" i="10"/>
  <c r="V107" i="10"/>
  <c r="K107" i="10"/>
  <c r="AC106" i="10"/>
  <c r="I106" i="10"/>
  <c r="U106" i="10"/>
  <c r="T106" i="10"/>
  <c r="AB106" i="10"/>
  <c r="S106" i="10"/>
  <c r="AA106" i="10"/>
  <c r="Y106" i="10"/>
  <c r="J106" i="10"/>
  <c r="V106" i="10"/>
  <c r="K106" i="10"/>
  <c r="AC105" i="10"/>
  <c r="I105" i="10"/>
  <c r="U105" i="10"/>
  <c r="T105" i="10"/>
  <c r="AB105" i="10"/>
  <c r="S105" i="10"/>
  <c r="AA105" i="10"/>
  <c r="Y105" i="10"/>
  <c r="J105" i="10"/>
  <c r="V105" i="10"/>
  <c r="K105" i="10"/>
  <c r="AC104" i="10"/>
  <c r="I104" i="10"/>
  <c r="U104" i="10"/>
  <c r="T104" i="10"/>
  <c r="AB104" i="10"/>
  <c r="S104" i="10"/>
  <c r="AA104" i="10"/>
  <c r="Y104" i="10"/>
  <c r="J104" i="10"/>
  <c r="V104" i="10"/>
  <c r="K104" i="10"/>
  <c r="AC103" i="10"/>
  <c r="I103" i="10"/>
  <c r="U103" i="10"/>
  <c r="T103" i="10"/>
  <c r="AB103" i="10"/>
  <c r="S103" i="10"/>
  <c r="AA103" i="10"/>
  <c r="Y103" i="10"/>
  <c r="J103" i="10"/>
  <c r="V103" i="10"/>
  <c r="K103" i="10"/>
  <c r="AC102" i="10"/>
  <c r="I102" i="10"/>
  <c r="U102" i="10"/>
  <c r="T102" i="10"/>
  <c r="AB102" i="10"/>
  <c r="S102" i="10"/>
  <c r="AA102" i="10"/>
  <c r="Y102" i="10"/>
  <c r="J102" i="10"/>
  <c r="V102" i="10"/>
  <c r="K102" i="10"/>
  <c r="AC101" i="10"/>
  <c r="I101" i="10"/>
  <c r="U101" i="10"/>
  <c r="T101" i="10"/>
  <c r="AB101" i="10"/>
  <c r="S101" i="10"/>
  <c r="AA101" i="10"/>
  <c r="Y101" i="10"/>
  <c r="J101" i="10"/>
  <c r="V101" i="10"/>
  <c r="K101" i="10"/>
  <c r="AC100" i="10"/>
  <c r="I100" i="10"/>
  <c r="U100" i="10"/>
  <c r="T100" i="10"/>
  <c r="AB100" i="10"/>
  <c r="S100" i="10"/>
  <c r="AA100" i="10"/>
  <c r="Y100" i="10"/>
  <c r="J100" i="10"/>
  <c r="V100" i="10"/>
  <c r="K100" i="10"/>
  <c r="AC99" i="10"/>
  <c r="I99" i="10"/>
  <c r="U99" i="10"/>
  <c r="T99" i="10"/>
  <c r="AB99" i="10"/>
  <c r="S99" i="10"/>
  <c r="AA99" i="10"/>
  <c r="Y99" i="10"/>
  <c r="J99" i="10"/>
  <c r="V99" i="10"/>
  <c r="K99" i="10"/>
  <c r="AC98" i="10"/>
  <c r="I98" i="10"/>
  <c r="U98" i="10"/>
  <c r="T98" i="10"/>
  <c r="AB98" i="10"/>
  <c r="S98" i="10"/>
  <c r="AA98" i="10"/>
  <c r="Y98" i="10"/>
  <c r="J98" i="10"/>
  <c r="V98" i="10"/>
  <c r="K98" i="10"/>
  <c r="AC97" i="10"/>
  <c r="I97" i="10"/>
  <c r="U97" i="10"/>
  <c r="T97" i="10"/>
  <c r="AB97" i="10"/>
  <c r="S97" i="10"/>
  <c r="AA97" i="10"/>
  <c r="Y97" i="10"/>
  <c r="J97" i="10"/>
  <c r="V97" i="10"/>
  <c r="K97" i="10"/>
  <c r="AC96" i="10"/>
  <c r="I96" i="10"/>
  <c r="U96" i="10"/>
  <c r="T96" i="10"/>
  <c r="AB96" i="10"/>
  <c r="S96" i="10"/>
  <c r="AA96" i="10"/>
  <c r="Y96" i="10"/>
  <c r="J96" i="10"/>
  <c r="V96" i="10"/>
  <c r="K96" i="10"/>
  <c r="AC95" i="10"/>
  <c r="I95" i="10"/>
  <c r="U95" i="10"/>
  <c r="T95" i="10"/>
  <c r="AB95" i="10"/>
  <c r="S95" i="10"/>
  <c r="AA95" i="10"/>
  <c r="Y95" i="10"/>
  <c r="J95" i="10"/>
  <c r="V95" i="10"/>
  <c r="K95" i="10"/>
  <c r="AC94" i="10"/>
  <c r="I94" i="10"/>
  <c r="U94" i="10"/>
  <c r="T94" i="10"/>
  <c r="AB94" i="10"/>
  <c r="S94" i="10"/>
  <c r="AA94" i="10"/>
  <c r="Y94" i="10"/>
  <c r="J94" i="10"/>
  <c r="V94" i="10"/>
  <c r="K94" i="10"/>
  <c r="AC93" i="10"/>
  <c r="I93" i="10"/>
  <c r="U93" i="10"/>
  <c r="T93" i="10"/>
  <c r="AB93" i="10"/>
  <c r="S93" i="10"/>
  <c r="AA93" i="10"/>
  <c r="Y93" i="10"/>
  <c r="J93" i="10"/>
  <c r="K93" i="10"/>
  <c r="AC92" i="10"/>
  <c r="I92" i="10"/>
  <c r="U92" i="10"/>
  <c r="T92" i="10"/>
  <c r="AB92" i="10"/>
  <c r="S92" i="10"/>
  <c r="AA92" i="10"/>
  <c r="Y92" i="10"/>
  <c r="J92" i="10"/>
  <c r="V92" i="10"/>
  <c r="K92" i="10"/>
  <c r="AC91" i="10"/>
  <c r="I91" i="10"/>
  <c r="S91" i="10"/>
  <c r="AA91" i="10"/>
  <c r="J91" i="10"/>
  <c r="T91" i="10"/>
  <c r="K91" i="10"/>
  <c r="AC90" i="10"/>
  <c r="I90" i="10"/>
  <c r="U90" i="10"/>
  <c r="T90" i="10"/>
  <c r="AB90" i="10"/>
  <c r="S90" i="10"/>
  <c r="AA90" i="10"/>
  <c r="Y90" i="10"/>
  <c r="J90" i="10"/>
  <c r="K90" i="10"/>
  <c r="AC89" i="10"/>
  <c r="I89" i="10"/>
  <c r="U89" i="10"/>
  <c r="T89" i="10"/>
  <c r="AB89" i="10"/>
  <c r="S89" i="10"/>
  <c r="AA89" i="10"/>
  <c r="Y89" i="10"/>
  <c r="J89" i="10"/>
  <c r="V89" i="10"/>
  <c r="K89" i="10"/>
  <c r="AC88" i="10"/>
  <c r="I88" i="10"/>
  <c r="U88" i="10"/>
  <c r="T88" i="10"/>
  <c r="AB88" i="10"/>
  <c r="S88" i="10"/>
  <c r="AA88" i="10"/>
  <c r="Y88" i="10"/>
  <c r="J88" i="10"/>
  <c r="V88" i="10"/>
  <c r="K88" i="10"/>
  <c r="AC87" i="10"/>
  <c r="I87" i="10"/>
  <c r="U87" i="10"/>
  <c r="T87" i="10"/>
  <c r="AB87" i="10"/>
  <c r="S87" i="10"/>
  <c r="AA87" i="10"/>
  <c r="Y87" i="10"/>
  <c r="J87" i="10"/>
  <c r="K87" i="10"/>
  <c r="AC86" i="10"/>
  <c r="I86" i="10"/>
  <c r="U86" i="10"/>
  <c r="T86" i="10"/>
  <c r="AB86" i="10"/>
  <c r="S86" i="10"/>
  <c r="AA86" i="10"/>
  <c r="Y86" i="10"/>
  <c r="J86" i="10"/>
  <c r="V86" i="10"/>
  <c r="K86" i="10"/>
  <c r="AC85" i="10"/>
  <c r="I85" i="10"/>
  <c r="S85" i="10"/>
  <c r="AA85" i="10"/>
  <c r="J85" i="10"/>
  <c r="T85" i="10"/>
  <c r="K85" i="10"/>
  <c r="AC84" i="10"/>
  <c r="I84" i="10"/>
  <c r="U84" i="10"/>
  <c r="T84" i="10"/>
  <c r="AB84" i="10"/>
  <c r="S84" i="10"/>
  <c r="AA84" i="10"/>
  <c r="Y84" i="10"/>
  <c r="J84" i="10"/>
  <c r="V84" i="10"/>
  <c r="K84" i="10"/>
  <c r="AC83" i="10"/>
  <c r="I83" i="10"/>
  <c r="U83" i="10"/>
  <c r="T83" i="10"/>
  <c r="AB83" i="10"/>
  <c r="S83" i="10"/>
  <c r="AA83" i="10"/>
  <c r="Y83" i="10"/>
  <c r="J83" i="10"/>
  <c r="V83" i="10"/>
  <c r="K83" i="10"/>
  <c r="AC82" i="10"/>
  <c r="I82" i="10"/>
  <c r="S82" i="10"/>
  <c r="AA82" i="10"/>
  <c r="J82" i="10"/>
  <c r="T82" i="10"/>
  <c r="K82" i="10"/>
  <c r="AC81" i="10"/>
  <c r="I81" i="10"/>
  <c r="U81" i="10"/>
  <c r="T81" i="10"/>
  <c r="AB81" i="10"/>
  <c r="S81" i="10"/>
  <c r="AA81" i="10"/>
  <c r="Y81" i="10"/>
  <c r="J81" i="10"/>
  <c r="V81" i="10"/>
  <c r="K81" i="10"/>
  <c r="AC80" i="10"/>
  <c r="I80" i="10"/>
  <c r="U80" i="10"/>
  <c r="T80" i="10"/>
  <c r="AB80" i="10"/>
  <c r="S80" i="10"/>
  <c r="AA80" i="10"/>
  <c r="Y80" i="10"/>
  <c r="J80" i="10"/>
  <c r="V80" i="10"/>
  <c r="K80" i="10"/>
  <c r="AC79" i="10"/>
  <c r="I79" i="10"/>
  <c r="U79" i="10"/>
  <c r="T79" i="10"/>
  <c r="AB79" i="10"/>
  <c r="S79" i="10"/>
  <c r="AA79" i="10"/>
  <c r="Y79" i="10"/>
  <c r="J79" i="10"/>
  <c r="V79" i="10"/>
  <c r="K79" i="10"/>
  <c r="AC78" i="10"/>
  <c r="I78" i="10"/>
  <c r="U78" i="10"/>
  <c r="T78" i="10"/>
  <c r="AB78" i="10"/>
  <c r="S78" i="10"/>
  <c r="AA78" i="10"/>
  <c r="Y78" i="10"/>
  <c r="J78" i="10"/>
  <c r="V78" i="10"/>
  <c r="K78" i="10"/>
  <c r="AC77" i="10"/>
  <c r="I77" i="10"/>
  <c r="U77" i="10"/>
  <c r="T77" i="10"/>
  <c r="AB77" i="10"/>
  <c r="S77" i="10"/>
  <c r="AA77" i="10"/>
  <c r="Y77" i="10"/>
  <c r="J77" i="10"/>
  <c r="V77" i="10"/>
  <c r="K77" i="10"/>
  <c r="AC76" i="10"/>
  <c r="I76" i="10"/>
  <c r="U76" i="10"/>
  <c r="T76" i="10"/>
  <c r="AB76" i="10"/>
  <c r="S76" i="10"/>
  <c r="AA76" i="10"/>
  <c r="Y76" i="10"/>
  <c r="J76" i="10"/>
  <c r="V76" i="10"/>
  <c r="K76" i="10"/>
  <c r="AC75" i="10"/>
  <c r="I75" i="10"/>
  <c r="U75" i="10"/>
  <c r="T75" i="10"/>
  <c r="AB75" i="10"/>
  <c r="S75" i="10"/>
  <c r="AA75" i="10"/>
  <c r="Y75" i="10"/>
  <c r="J75" i="10"/>
  <c r="V75" i="10"/>
  <c r="K75" i="10"/>
  <c r="AC74" i="10"/>
  <c r="I74" i="10"/>
  <c r="U74" i="10"/>
  <c r="T74" i="10"/>
  <c r="AB74" i="10"/>
  <c r="S74" i="10"/>
  <c r="AA74" i="10"/>
  <c r="Y74" i="10"/>
  <c r="J74" i="10"/>
  <c r="V74" i="10"/>
  <c r="K74" i="10"/>
  <c r="AC73" i="10"/>
  <c r="I73" i="10"/>
  <c r="S73" i="10"/>
  <c r="AA73" i="10"/>
  <c r="J73" i="10"/>
  <c r="T73" i="10"/>
  <c r="K73" i="10"/>
  <c r="AC72" i="10"/>
  <c r="I72" i="10"/>
  <c r="S72" i="10"/>
  <c r="AA72" i="10"/>
  <c r="J72" i="10"/>
  <c r="T72" i="10"/>
  <c r="K72" i="10"/>
  <c r="AC71" i="10"/>
  <c r="I71" i="10"/>
  <c r="U71" i="10"/>
  <c r="T71" i="10"/>
  <c r="AB71" i="10"/>
  <c r="S71" i="10"/>
  <c r="AA71" i="10"/>
  <c r="Y71" i="10"/>
  <c r="J71" i="10"/>
  <c r="V71" i="10"/>
  <c r="K71" i="10"/>
  <c r="AC70" i="10"/>
  <c r="I70" i="10"/>
  <c r="U70" i="10"/>
  <c r="T70" i="10"/>
  <c r="AB70" i="10"/>
  <c r="S70" i="10"/>
  <c r="AA70" i="10"/>
  <c r="Y70" i="10"/>
  <c r="J70" i="10"/>
  <c r="V70" i="10"/>
  <c r="K70" i="10"/>
  <c r="AC69" i="10"/>
  <c r="I69" i="10"/>
  <c r="U69" i="10"/>
  <c r="T69" i="10"/>
  <c r="AB69" i="10"/>
  <c r="S69" i="10"/>
  <c r="AA69" i="10"/>
  <c r="Y69" i="10"/>
  <c r="J69" i="10"/>
  <c r="V69" i="10"/>
  <c r="K69" i="10"/>
  <c r="AC68" i="10"/>
  <c r="I68" i="10"/>
  <c r="U68" i="10"/>
  <c r="T68" i="10"/>
  <c r="AB68" i="10"/>
  <c r="S68" i="10"/>
  <c r="AA68" i="10"/>
  <c r="Y68" i="10"/>
  <c r="J68" i="10"/>
  <c r="V68" i="10"/>
  <c r="K68" i="10"/>
  <c r="AC67" i="10"/>
  <c r="I67" i="10"/>
  <c r="U67" i="10"/>
  <c r="T67" i="10"/>
  <c r="AB67" i="10"/>
  <c r="S67" i="10"/>
  <c r="AA67" i="10"/>
  <c r="Y67" i="10"/>
  <c r="J67" i="10"/>
  <c r="V67" i="10"/>
  <c r="K67" i="10"/>
  <c r="AC66" i="10"/>
  <c r="I66" i="10"/>
  <c r="U66" i="10"/>
  <c r="T66" i="10"/>
  <c r="AB66" i="10"/>
  <c r="S66" i="10"/>
  <c r="AA66" i="10"/>
  <c r="Y66" i="10"/>
  <c r="J66" i="10"/>
  <c r="V66" i="10"/>
  <c r="K66" i="10"/>
  <c r="AC65" i="10"/>
  <c r="I65" i="10"/>
  <c r="U65" i="10"/>
  <c r="T65" i="10"/>
  <c r="AB65" i="10"/>
  <c r="S65" i="10"/>
  <c r="AA65" i="10"/>
  <c r="Y65" i="10"/>
  <c r="J65" i="10"/>
  <c r="V65" i="10"/>
  <c r="K65" i="10"/>
  <c r="AC64" i="10"/>
  <c r="I64" i="10"/>
  <c r="U64" i="10"/>
  <c r="T64" i="10"/>
  <c r="AB64" i="10"/>
  <c r="S64" i="10"/>
  <c r="AA64" i="10"/>
  <c r="Y64" i="10"/>
  <c r="J64" i="10"/>
  <c r="V64" i="10"/>
  <c r="K64" i="10"/>
  <c r="AC63" i="10"/>
  <c r="I63" i="10"/>
  <c r="U63" i="10"/>
  <c r="T63" i="10"/>
  <c r="AB63" i="10"/>
  <c r="S63" i="10"/>
  <c r="AA63" i="10"/>
  <c r="Y63" i="10"/>
  <c r="J63" i="10"/>
  <c r="V63" i="10"/>
  <c r="K63" i="10"/>
  <c r="AC62" i="10"/>
  <c r="I62" i="10"/>
  <c r="U62" i="10"/>
  <c r="T62" i="10"/>
  <c r="AB62" i="10"/>
  <c r="S62" i="10"/>
  <c r="AA62" i="10"/>
  <c r="Y62" i="10"/>
  <c r="J62" i="10"/>
  <c r="V62" i="10"/>
  <c r="K62" i="10"/>
  <c r="AC61" i="10"/>
  <c r="I61" i="10"/>
  <c r="U61" i="10"/>
  <c r="T61" i="10"/>
  <c r="AB61" i="10"/>
  <c r="S61" i="10"/>
  <c r="AA61" i="10"/>
  <c r="Y61" i="10"/>
  <c r="J61" i="10"/>
  <c r="V61" i="10"/>
  <c r="K61" i="10"/>
  <c r="AC60" i="10"/>
  <c r="I60" i="10"/>
  <c r="U60" i="10"/>
  <c r="T60" i="10"/>
  <c r="AB60" i="10"/>
  <c r="S60" i="10"/>
  <c r="AA60" i="10"/>
  <c r="Y60" i="10"/>
  <c r="J60" i="10"/>
  <c r="V60" i="10"/>
  <c r="K60" i="10"/>
  <c r="AC59" i="10"/>
  <c r="I59" i="10"/>
  <c r="U59" i="10"/>
  <c r="T59" i="10"/>
  <c r="AB59" i="10"/>
  <c r="S59" i="10"/>
  <c r="AA59" i="10"/>
  <c r="Y59" i="10"/>
  <c r="J59" i="10"/>
  <c r="V59" i="10"/>
  <c r="K59" i="10"/>
  <c r="AC58" i="10"/>
  <c r="I58" i="10"/>
  <c r="U58" i="10"/>
  <c r="T58" i="10"/>
  <c r="AB58" i="10"/>
  <c r="S58" i="10"/>
  <c r="AA58" i="10"/>
  <c r="Y58" i="10"/>
  <c r="J58" i="10"/>
  <c r="V58" i="10"/>
  <c r="K58" i="10"/>
  <c r="AC57" i="10"/>
  <c r="I57" i="10"/>
  <c r="U57" i="10"/>
  <c r="T57" i="10"/>
  <c r="AB57" i="10"/>
  <c r="S57" i="10"/>
  <c r="AA57" i="10"/>
  <c r="Y57" i="10"/>
  <c r="J57" i="10"/>
  <c r="V57" i="10"/>
  <c r="K57" i="10"/>
  <c r="AC56" i="10"/>
  <c r="I56" i="10"/>
  <c r="U56" i="10"/>
  <c r="T56" i="10"/>
  <c r="AB56" i="10"/>
  <c r="S56" i="10"/>
  <c r="AA56" i="10"/>
  <c r="Y56" i="10"/>
  <c r="J56" i="10"/>
  <c r="V56" i="10"/>
  <c r="K56" i="10"/>
  <c r="AC55" i="10"/>
  <c r="I55" i="10"/>
  <c r="U55" i="10"/>
  <c r="T55" i="10"/>
  <c r="AB55" i="10"/>
  <c r="S55" i="10"/>
  <c r="AA55" i="10"/>
  <c r="Y55" i="10"/>
  <c r="J55" i="10"/>
  <c r="V55" i="10"/>
  <c r="K55" i="10"/>
  <c r="AC54" i="10"/>
  <c r="I54" i="10"/>
  <c r="U54" i="10"/>
  <c r="T54" i="10"/>
  <c r="AB54" i="10"/>
  <c r="S54" i="10"/>
  <c r="AA54" i="10"/>
  <c r="Y54" i="10"/>
  <c r="J54" i="10"/>
  <c r="V54" i="10"/>
  <c r="K54" i="10"/>
  <c r="AC53" i="10"/>
  <c r="I53" i="10"/>
  <c r="U53" i="10"/>
  <c r="T53" i="10"/>
  <c r="AB53" i="10"/>
  <c r="S53" i="10"/>
  <c r="AA53" i="10"/>
  <c r="Y53" i="10"/>
  <c r="J53" i="10"/>
  <c r="V53" i="10"/>
  <c r="K53" i="10"/>
  <c r="AC52" i="10"/>
  <c r="I52" i="10"/>
  <c r="U52" i="10"/>
  <c r="T52" i="10"/>
  <c r="AB52" i="10"/>
  <c r="S52" i="10"/>
  <c r="AA52" i="10"/>
  <c r="Y52" i="10"/>
  <c r="J52" i="10"/>
  <c r="V52" i="10"/>
  <c r="K52" i="10"/>
  <c r="AC51" i="10"/>
  <c r="I51" i="10"/>
  <c r="S51" i="10"/>
  <c r="AA51" i="10"/>
  <c r="J51" i="10"/>
  <c r="T51" i="10"/>
  <c r="K51" i="10"/>
  <c r="AC50" i="10"/>
  <c r="I50" i="10"/>
  <c r="U50" i="10"/>
  <c r="T50" i="10"/>
  <c r="AB50" i="10"/>
  <c r="S50" i="10"/>
  <c r="AA50" i="10"/>
  <c r="Y50" i="10"/>
  <c r="J50" i="10"/>
  <c r="V50" i="10"/>
  <c r="K50" i="10"/>
  <c r="AC49" i="10"/>
  <c r="I49" i="10"/>
  <c r="U49" i="10"/>
  <c r="T49" i="10"/>
  <c r="AB49" i="10"/>
  <c r="S49" i="10"/>
  <c r="AA49" i="10"/>
  <c r="Y49" i="10"/>
  <c r="J49" i="10"/>
  <c r="V49" i="10"/>
  <c r="K49" i="10"/>
  <c r="AC48" i="10"/>
  <c r="I48" i="10"/>
  <c r="U48" i="10"/>
  <c r="T48" i="10"/>
  <c r="AB48" i="10"/>
  <c r="S48" i="10"/>
  <c r="AA48" i="10"/>
  <c r="Y48" i="10"/>
  <c r="J48" i="10"/>
  <c r="V48" i="10"/>
  <c r="K48" i="10"/>
  <c r="AC47" i="10"/>
  <c r="I47" i="10"/>
  <c r="U47" i="10"/>
  <c r="T47" i="10"/>
  <c r="AB47" i="10"/>
  <c r="S47" i="10"/>
  <c r="AA47" i="10"/>
  <c r="Y47" i="10"/>
  <c r="J47" i="10"/>
  <c r="V47" i="10"/>
  <c r="K47" i="10"/>
  <c r="AC46" i="10"/>
  <c r="I46" i="10"/>
  <c r="U46" i="10"/>
  <c r="T46" i="10"/>
  <c r="AB46" i="10"/>
  <c r="S46" i="10"/>
  <c r="AA46" i="10"/>
  <c r="Y46" i="10"/>
  <c r="J46" i="10"/>
  <c r="V46" i="10"/>
  <c r="K46" i="10"/>
  <c r="AC45" i="10"/>
  <c r="I45" i="10"/>
  <c r="U45" i="10"/>
  <c r="T45" i="10"/>
  <c r="AB45" i="10"/>
  <c r="S45" i="10"/>
  <c r="AA45" i="10"/>
  <c r="Y45" i="10"/>
  <c r="J45" i="10"/>
  <c r="V45" i="10"/>
  <c r="K45" i="10"/>
  <c r="AC44" i="10"/>
  <c r="I44" i="10"/>
  <c r="S44" i="10"/>
  <c r="AA44" i="10"/>
  <c r="J44" i="10"/>
  <c r="T44" i="10"/>
  <c r="K44" i="10"/>
  <c r="AC43" i="10"/>
  <c r="I43" i="10"/>
  <c r="U43" i="10"/>
  <c r="T43" i="10"/>
  <c r="AB43" i="10"/>
  <c r="S43" i="10"/>
  <c r="AA43" i="10"/>
  <c r="Y43" i="10"/>
  <c r="J43" i="10"/>
  <c r="V43" i="10"/>
  <c r="K43" i="10"/>
  <c r="AC42" i="10"/>
  <c r="I42" i="10"/>
  <c r="U42" i="10"/>
  <c r="T42" i="10"/>
  <c r="AB42" i="10"/>
  <c r="S42" i="10"/>
  <c r="AA42" i="10"/>
  <c r="Y42" i="10"/>
  <c r="J42" i="10"/>
  <c r="V42" i="10"/>
  <c r="K42" i="10"/>
  <c r="AC41" i="10"/>
  <c r="I41" i="10"/>
  <c r="U41" i="10"/>
  <c r="T41" i="10"/>
  <c r="AB41" i="10"/>
  <c r="S41" i="10"/>
  <c r="AA41" i="10"/>
  <c r="Y41" i="10"/>
  <c r="J41" i="10"/>
  <c r="V41" i="10"/>
  <c r="K41" i="10"/>
  <c r="AC40" i="10"/>
  <c r="I40" i="10"/>
  <c r="U40" i="10"/>
  <c r="T40" i="10"/>
  <c r="AB40" i="10"/>
  <c r="S40" i="10"/>
  <c r="AA40" i="10"/>
  <c r="Y40" i="10"/>
  <c r="J40" i="10"/>
  <c r="V40" i="10"/>
  <c r="K40" i="10"/>
  <c r="AC39" i="10"/>
  <c r="I39" i="10"/>
  <c r="U39" i="10"/>
  <c r="T39" i="10"/>
  <c r="AB39" i="10"/>
  <c r="S39" i="10"/>
  <c r="AA39" i="10"/>
  <c r="Y39" i="10"/>
  <c r="J39" i="10"/>
  <c r="V39" i="10"/>
  <c r="K39" i="10"/>
  <c r="AC38" i="10"/>
  <c r="I38" i="10"/>
  <c r="U38" i="10"/>
  <c r="T38" i="10"/>
  <c r="AB38" i="10"/>
  <c r="S38" i="10"/>
  <c r="AA38" i="10"/>
  <c r="Y38" i="10"/>
  <c r="J38" i="10"/>
  <c r="V38" i="10"/>
  <c r="K38" i="10"/>
  <c r="AC37" i="10"/>
  <c r="I37" i="10"/>
  <c r="U37" i="10"/>
  <c r="T37" i="10"/>
  <c r="AB37" i="10"/>
  <c r="S37" i="10"/>
  <c r="AA37" i="10"/>
  <c r="Y37" i="10"/>
  <c r="J37" i="10"/>
  <c r="V37" i="10"/>
  <c r="K37" i="10"/>
  <c r="AC36" i="10"/>
  <c r="I36" i="10"/>
  <c r="U36" i="10"/>
  <c r="T36" i="10"/>
  <c r="AB36" i="10"/>
  <c r="S36" i="10"/>
  <c r="AA36" i="10"/>
  <c r="Y36" i="10"/>
  <c r="J36" i="10"/>
  <c r="V36" i="10"/>
  <c r="K36" i="10"/>
  <c r="AC35" i="10"/>
  <c r="I35" i="10"/>
  <c r="U35" i="10"/>
  <c r="T35" i="10"/>
  <c r="AB35" i="10"/>
  <c r="S35" i="10"/>
  <c r="AA35" i="10"/>
  <c r="Y35" i="10"/>
  <c r="J35" i="10"/>
  <c r="V35" i="10"/>
  <c r="K35" i="10"/>
  <c r="AC34" i="10"/>
  <c r="I34" i="10"/>
  <c r="U34" i="10"/>
  <c r="T34" i="10"/>
  <c r="AB34" i="10"/>
  <c r="S34" i="10"/>
  <c r="AA34" i="10"/>
  <c r="Y34" i="10"/>
  <c r="J34" i="10"/>
  <c r="V34" i="10"/>
  <c r="K34" i="10"/>
  <c r="AC33" i="10"/>
  <c r="I33" i="10"/>
  <c r="U33" i="10"/>
  <c r="T33" i="10"/>
  <c r="AB33" i="10"/>
  <c r="S33" i="10"/>
  <c r="AA33" i="10"/>
  <c r="Y33" i="10"/>
  <c r="J33" i="10"/>
  <c r="V33" i="10"/>
  <c r="K33" i="10"/>
  <c r="AC32" i="10"/>
  <c r="I32" i="10"/>
  <c r="U32" i="10"/>
  <c r="T32" i="10"/>
  <c r="AB32" i="10"/>
  <c r="S32" i="10"/>
  <c r="AA32" i="10"/>
  <c r="Y32" i="10"/>
  <c r="J32" i="10"/>
  <c r="V32" i="10"/>
  <c r="K32" i="10"/>
  <c r="AC31" i="10"/>
  <c r="I31" i="10"/>
  <c r="U31" i="10"/>
  <c r="T31" i="10"/>
  <c r="AB31" i="10"/>
  <c r="S31" i="10"/>
  <c r="AA31" i="10"/>
  <c r="Y31" i="10"/>
  <c r="J31" i="10"/>
  <c r="V31" i="10"/>
  <c r="K31" i="10"/>
  <c r="AC30" i="10"/>
  <c r="I30" i="10"/>
  <c r="U30" i="10"/>
  <c r="T30" i="10"/>
  <c r="AB30" i="10"/>
  <c r="S30" i="10"/>
  <c r="AA30" i="10"/>
  <c r="Y30" i="10"/>
  <c r="J30" i="10"/>
  <c r="V30" i="10"/>
  <c r="K30" i="10"/>
  <c r="AC29" i="10"/>
  <c r="I29" i="10"/>
  <c r="U29" i="10"/>
  <c r="T29" i="10"/>
  <c r="AB29" i="10"/>
  <c r="S29" i="10"/>
  <c r="AA29" i="10"/>
  <c r="Y29" i="10"/>
  <c r="J29" i="10"/>
  <c r="V29" i="10"/>
  <c r="K29" i="10"/>
  <c r="AC28" i="10"/>
  <c r="I28" i="10"/>
  <c r="U28" i="10"/>
  <c r="T28" i="10"/>
  <c r="AB28" i="10"/>
  <c r="S28" i="10"/>
  <c r="AA28" i="10"/>
  <c r="Y28" i="10"/>
  <c r="J28" i="10"/>
  <c r="V28" i="10"/>
  <c r="P28" i="10"/>
  <c r="K28" i="10"/>
  <c r="AC27" i="10"/>
  <c r="I27" i="10"/>
  <c r="U27" i="10"/>
  <c r="T27" i="10"/>
  <c r="AB27" i="10"/>
  <c r="S27" i="10"/>
  <c r="AA27" i="10"/>
  <c r="Y27" i="10"/>
  <c r="J27" i="10"/>
  <c r="V27" i="10"/>
  <c r="K27" i="10"/>
  <c r="AC26" i="10"/>
  <c r="I26" i="10"/>
  <c r="U26" i="10"/>
  <c r="T26" i="10"/>
  <c r="AB26" i="10"/>
  <c r="S26" i="10"/>
  <c r="AA26" i="10"/>
  <c r="Y26" i="10"/>
  <c r="J26" i="10"/>
  <c r="V26" i="10"/>
  <c r="K26" i="10"/>
  <c r="AC25" i="10"/>
  <c r="I25" i="10"/>
  <c r="U25" i="10"/>
  <c r="T25" i="10"/>
  <c r="AB25" i="10"/>
  <c r="S25" i="10"/>
  <c r="AA25" i="10"/>
  <c r="Y25" i="10"/>
  <c r="J25" i="10"/>
  <c r="V25" i="10"/>
  <c r="K25" i="10"/>
  <c r="AC24" i="10"/>
  <c r="I24" i="10"/>
  <c r="U24" i="10"/>
  <c r="T24" i="10"/>
  <c r="AB24" i="10"/>
  <c r="S24" i="10"/>
  <c r="AA24" i="10"/>
  <c r="Y24" i="10"/>
  <c r="J24" i="10"/>
  <c r="V24" i="10"/>
  <c r="K24" i="10"/>
  <c r="AC23" i="10"/>
  <c r="I23" i="10"/>
  <c r="U23" i="10"/>
  <c r="T23" i="10"/>
  <c r="AB23" i="10"/>
  <c r="S23" i="10"/>
  <c r="AA23" i="10"/>
  <c r="Y23" i="10"/>
  <c r="J23" i="10"/>
  <c r="V23" i="10"/>
  <c r="K23" i="10"/>
  <c r="AC22" i="10"/>
  <c r="I22" i="10"/>
  <c r="U22" i="10"/>
  <c r="T22" i="10"/>
  <c r="AB22" i="10"/>
  <c r="S22" i="10"/>
  <c r="AA22" i="10"/>
  <c r="Y22" i="10"/>
  <c r="J22" i="10"/>
  <c r="V22" i="10"/>
  <c r="K22" i="10"/>
  <c r="AC21" i="10"/>
  <c r="I21" i="10"/>
  <c r="U21" i="10"/>
  <c r="T21" i="10"/>
  <c r="AB21" i="10"/>
  <c r="S21" i="10"/>
  <c r="AA21" i="10"/>
  <c r="Y21" i="10"/>
  <c r="J21" i="10"/>
  <c r="V21" i="10"/>
  <c r="K21" i="10"/>
  <c r="AC20" i="10"/>
  <c r="I20" i="10"/>
  <c r="U20" i="10"/>
  <c r="T20" i="10"/>
  <c r="AB20" i="10"/>
  <c r="S20" i="10"/>
  <c r="AA20" i="10"/>
  <c r="Y20" i="10"/>
  <c r="J20" i="10"/>
  <c r="V20" i="10"/>
  <c r="K20" i="10"/>
  <c r="AC19" i="10"/>
  <c r="I19" i="10"/>
  <c r="S19" i="10"/>
  <c r="AA19" i="10"/>
  <c r="J19" i="10"/>
  <c r="T19" i="10"/>
  <c r="K19" i="10"/>
  <c r="AC18" i="10"/>
  <c r="I18" i="10"/>
  <c r="U18" i="10"/>
  <c r="T18" i="10"/>
  <c r="AB18" i="10"/>
  <c r="S18" i="10"/>
  <c r="AA18" i="10"/>
  <c r="Y18" i="10"/>
  <c r="J18" i="10"/>
  <c r="V18" i="10"/>
  <c r="K18" i="10"/>
  <c r="AC17" i="10"/>
  <c r="I17" i="10"/>
  <c r="S17" i="10"/>
  <c r="AA17" i="10"/>
  <c r="J17" i="10"/>
  <c r="T17" i="10"/>
  <c r="K17" i="10"/>
  <c r="AC16" i="10"/>
  <c r="I16" i="10"/>
  <c r="U16" i="10"/>
  <c r="T16" i="10"/>
  <c r="AB16" i="10"/>
  <c r="S16" i="10"/>
  <c r="AA16" i="10"/>
  <c r="Y16" i="10"/>
  <c r="J16" i="10"/>
  <c r="V16" i="10"/>
  <c r="K16" i="10"/>
  <c r="AC15" i="10"/>
  <c r="I15" i="10"/>
  <c r="U15" i="10"/>
  <c r="T15" i="10"/>
  <c r="AB15" i="10"/>
  <c r="S15" i="10"/>
  <c r="AA15" i="10"/>
  <c r="Y15" i="10"/>
  <c r="J15" i="10"/>
  <c r="V15" i="10"/>
  <c r="K15" i="10"/>
  <c r="AC14" i="10"/>
  <c r="I14" i="10"/>
  <c r="U14" i="10"/>
  <c r="T14" i="10"/>
  <c r="AB14" i="10"/>
  <c r="S14" i="10"/>
  <c r="AA14" i="10"/>
  <c r="Y14" i="10"/>
  <c r="J14" i="10"/>
  <c r="V14" i="10"/>
  <c r="K14" i="10"/>
  <c r="AC13" i="10"/>
  <c r="I13" i="10"/>
  <c r="S13" i="10"/>
  <c r="AA13" i="10"/>
  <c r="J13" i="10"/>
  <c r="T13" i="10"/>
  <c r="K13" i="10"/>
  <c r="AC12" i="10"/>
  <c r="I12" i="10"/>
  <c r="S12" i="10"/>
  <c r="AA12" i="10"/>
  <c r="J12" i="10"/>
  <c r="T12" i="10"/>
  <c r="O12" i="10"/>
  <c r="N12" i="10"/>
  <c r="K12" i="10"/>
  <c r="AC11" i="10"/>
  <c r="I11" i="10"/>
  <c r="U11" i="10"/>
  <c r="T11" i="10"/>
  <c r="AB11" i="10"/>
  <c r="S11" i="10"/>
  <c r="AA11" i="10"/>
  <c r="Y11" i="10"/>
  <c r="J11" i="10"/>
  <c r="V11" i="10"/>
  <c r="K11" i="10"/>
  <c r="AC10" i="10"/>
  <c r="I10" i="10"/>
  <c r="U10" i="10"/>
  <c r="T10" i="10"/>
  <c r="AB10" i="10"/>
  <c r="S10" i="10"/>
  <c r="AA10" i="10"/>
  <c r="Y10" i="10"/>
  <c r="J10" i="10"/>
  <c r="V10" i="10"/>
  <c r="K10" i="10"/>
  <c r="AC9" i="10"/>
  <c r="I9" i="10"/>
  <c r="U9" i="10"/>
  <c r="T9" i="10"/>
  <c r="AB9" i="10"/>
  <c r="S9" i="10"/>
  <c r="AA9" i="10"/>
  <c r="Y9" i="10"/>
  <c r="J9" i="10"/>
  <c r="V9" i="10"/>
  <c r="K9" i="10"/>
  <c r="AC8" i="10"/>
  <c r="I8" i="10"/>
  <c r="U8" i="10"/>
  <c r="T8" i="10"/>
  <c r="AB8" i="10"/>
  <c r="S8" i="10"/>
  <c r="AA8" i="10"/>
  <c r="Y8" i="10"/>
  <c r="J8" i="10"/>
  <c r="V8" i="10"/>
  <c r="K8" i="10"/>
  <c r="AC7" i="10"/>
  <c r="I7" i="10"/>
  <c r="U7" i="10"/>
  <c r="T7" i="10"/>
  <c r="AB7" i="10"/>
  <c r="S7" i="10"/>
  <c r="AA7" i="10"/>
  <c r="Y7" i="10"/>
  <c r="J7" i="10"/>
  <c r="V7" i="10"/>
  <c r="K7" i="10"/>
  <c r="AC6" i="10"/>
  <c r="I6" i="10"/>
  <c r="U6" i="10"/>
  <c r="T6" i="10"/>
  <c r="AB6" i="10"/>
  <c r="S6" i="10"/>
  <c r="AA6" i="10"/>
  <c r="Y6" i="10"/>
  <c r="J6" i="10"/>
  <c r="V6" i="10"/>
  <c r="K6" i="10"/>
  <c r="AC5" i="10"/>
  <c r="I5" i="10"/>
  <c r="U5" i="10"/>
  <c r="T5" i="10"/>
  <c r="AB5" i="10"/>
  <c r="S5" i="10"/>
  <c r="AA5" i="10"/>
  <c r="Y5" i="10"/>
  <c r="J5" i="10"/>
  <c r="V5" i="10"/>
  <c r="K5" i="10"/>
  <c r="AC4" i="10"/>
  <c r="I4" i="10"/>
  <c r="U4" i="10"/>
  <c r="T4" i="10"/>
  <c r="AB4" i="10"/>
  <c r="S4" i="10"/>
  <c r="AA4" i="10"/>
  <c r="Y4" i="10"/>
  <c r="J4" i="10"/>
  <c r="V4" i="10"/>
  <c r="K4" i="10"/>
  <c r="AC3" i="10"/>
  <c r="I3" i="10"/>
  <c r="U3" i="10"/>
  <c r="T3" i="10"/>
  <c r="AB3" i="10"/>
  <c r="S3" i="10"/>
  <c r="AA3" i="10"/>
  <c r="Y3" i="10"/>
  <c r="J3" i="10"/>
  <c r="V3" i="10"/>
  <c r="K3" i="10"/>
  <c r="AC2" i="10"/>
  <c r="I2" i="10"/>
  <c r="U2" i="10"/>
  <c r="T2" i="10"/>
  <c r="AB2" i="10"/>
  <c r="S2" i="10"/>
  <c r="AA2" i="10"/>
  <c r="Y2" i="10"/>
  <c r="J2" i="10"/>
  <c r="V2" i="10"/>
  <c r="K2" i="10"/>
  <c r="AB119" i="8"/>
  <c r="AB120" i="8"/>
  <c r="AC120" i="8"/>
  <c r="AA120" i="8"/>
  <c r="AC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2" i="8"/>
  <c r="I118" i="8"/>
  <c r="U118" i="8"/>
  <c r="T118" i="8"/>
  <c r="AB118" i="8"/>
  <c r="S118" i="8"/>
  <c r="AA118" i="8"/>
  <c r="Y118" i="8"/>
  <c r="J118" i="8"/>
  <c r="V118" i="8"/>
  <c r="K118" i="8"/>
  <c r="I117" i="8"/>
  <c r="U117" i="8"/>
  <c r="T117" i="8"/>
  <c r="AB117" i="8"/>
  <c r="S117" i="8"/>
  <c r="AA117" i="8"/>
  <c r="Y117" i="8"/>
  <c r="J117" i="8"/>
  <c r="V117" i="8"/>
  <c r="K117" i="8"/>
  <c r="I116" i="8"/>
  <c r="U116" i="8"/>
  <c r="T116" i="8"/>
  <c r="AB116" i="8"/>
  <c r="S116" i="8"/>
  <c r="AA116" i="8"/>
  <c r="Y116" i="8"/>
  <c r="J116" i="8"/>
  <c r="V116" i="8"/>
  <c r="K116" i="8"/>
  <c r="I115" i="8"/>
  <c r="U115" i="8"/>
  <c r="T115" i="8"/>
  <c r="AB115" i="8"/>
  <c r="S115" i="8"/>
  <c r="AA115" i="8"/>
  <c r="Y115" i="8"/>
  <c r="J115" i="8"/>
  <c r="V115" i="8"/>
  <c r="K115" i="8"/>
  <c r="I114" i="8"/>
  <c r="U114" i="8"/>
  <c r="T114" i="8"/>
  <c r="AB114" i="8"/>
  <c r="S114" i="8"/>
  <c r="AA114" i="8"/>
  <c r="Y114" i="8"/>
  <c r="J114" i="8"/>
  <c r="V114" i="8"/>
  <c r="K114" i="8"/>
  <c r="I113" i="8"/>
  <c r="U113" i="8"/>
  <c r="T113" i="8"/>
  <c r="AB113" i="8"/>
  <c r="S113" i="8"/>
  <c r="AA113" i="8"/>
  <c r="Y113" i="8"/>
  <c r="J113" i="8"/>
  <c r="V113" i="8"/>
  <c r="K113" i="8"/>
  <c r="I112" i="8"/>
  <c r="U112" i="8"/>
  <c r="T112" i="8"/>
  <c r="AB112" i="8"/>
  <c r="S112" i="8"/>
  <c r="AA112" i="8"/>
  <c r="Y112" i="8"/>
  <c r="J112" i="8"/>
  <c r="V112" i="8"/>
  <c r="K112" i="8"/>
  <c r="I111" i="8"/>
  <c r="U111" i="8"/>
  <c r="T111" i="8"/>
  <c r="AB111" i="8"/>
  <c r="S111" i="8"/>
  <c r="AA111" i="8"/>
  <c r="Y111" i="8"/>
  <c r="J111" i="8"/>
  <c r="V111" i="8"/>
  <c r="K111" i="8"/>
  <c r="I110" i="8"/>
  <c r="U110" i="8"/>
  <c r="T110" i="8"/>
  <c r="AB110" i="8"/>
  <c r="S110" i="8"/>
  <c r="AA110" i="8"/>
  <c r="Y110" i="8"/>
  <c r="J110" i="8"/>
  <c r="V110" i="8"/>
  <c r="K110" i="8"/>
  <c r="I109" i="8"/>
  <c r="U109" i="8"/>
  <c r="T109" i="8"/>
  <c r="AB109" i="8"/>
  <c r="S109" i="8"/>
  <c r="AA109" i="8"/>
  <c r="Y109" i="8"/>
  <c r="J109" i="8"/>
  <c r="V109" i="8"/>
  <c r="K109" i="8"/>
  <c r="I108" i="8"/>
  <c r="U108" i="8"/>
  <c r="T108" i="8"/>
  <c r="AB108" i="8"/>
  <c r="S108" i="8"/>
  <c r="AA108" i="8"/>
  <c r="Y108" i="8"/>
  <c r="J108" i="8"/>
  <c r="V108" i="8"/>
  <c r="K108" i="8"/>
  <c r="I107" i="8"/>
  <c r="U107" i="8"/>
  <c r="T107" i="8"/>
  <c r="AB107" i="8"/>
  <c r="S107" i="8"/>
  <c r="AA107" i="8"/>
  <c r="Y107" i="8"/>
  <c r="J107" i="8"/>
  <c r="V107" i="8"/>
  <c r="K107" i="8"/>
  <c r="I106" i="8"/>
  <c r="U106" i="8"/>
  <c r="T106" i="8"/>
  <c r="AB106" i="8"/>
  <c r="S106" i="8"/>
  <c r="AA106" i="8"/>
  <c r="Y106" i="8"/>
  <c r="J106" i="8"/>
  <c r="V106" i="8"/>
  <c r="K106" i="8"/>
  <c r="I105" i="8"/>
  <c r="U105" i="8"/>
  <c r="T105" i="8"/>
  <c r="AB105" i="8"/>
  <c r="S105" i="8"/>
  <c r="AA105" i="8"/>
  <c r="Y105" i="8"/>
  <c r="J105" i="8"/>
  <c r="V105" i="8"/>
  <c r="K105" i="8"/>
  <c r="I104" i="8"/>
  <c r="U104" i="8"/>
  <c r="T104" i="8"/>
  <c r="AB104" i="8"/>
  <c r="S104" i="8"/>
  <c r="AA104" i="8"/>
  <c r="Y104" i="8"/>
  <c r="J104" i="8"/>
  <c r="V104" i="8"/>
  <c r="K104" i="8"/>
  <c r="I103" i="8"/>
  <c r="U103" i="8"/>
  <c r="T103" i="8"/>
  <c r="AB103" i="8"/>
  <c r="S103" i="8"/>
  <c r="AA103" i="8"/>
  <c r="Y103" i="8"/>
  <c r="J103" i="8"/>
  <c r="V103" i="8"/>
  <c r="K103" i="8"/>
  <c r="I102" i="8"/>
  <c r="U102" i="8"/>
  <c r="T102" i="8"/>
  <c r="AB102" i="8"/>
  <c r="S102" i="8"/>
  <c r="AA102" i="8"/>
  <c r="Y102" i="8"/>
  <c r="J102" i="8"/>
  <c r="V102" i="8"/>
  <c r="K102" i="8"/>
  <c r="I101" i="8"/>
  <c r="U101" i="8"/>
  <c r="T101" i="8"/>
  <c r="AB101" i="8"/>
  <c r="S101" i="8"/>
  <c r="AA101" i="8"/>
  <c r="Y101" i="8"/>
  <c r="J101" i="8"/>
  <c r="V101" i="8"/>
  <c r="K101" i="8"/>
  <c r="I100" i="8"/>
  <c r="U100" i="8"/>
  <c r="T100" i="8"/>
  <c r="AB100" i="8"/>
  <c r="S100" i="8"/>
  <c r="AA100" i="8"/>
  <c r="Y100" i="8"/>
  <c r="J100" i="8"/>
  <c r="V100" i="8"/>
  <c r="K100" i="8"/>
  <c r="I99" i="8"/>
  <c r="U99" i="8"/>
  <c r="T99" i="8"/>
  <c r="AB99" i="8"/>
  <c r="S99" i="8"/>
  <c r="AA99" i="8"/>
  <c r="Y99" i="8"/>
  <c r="J99" i="8"/>
  <c r="V99" i="8"/>
  <c r="K99" i="8"/>
  <c r="I98" i="8"/>
  <c r="U98" i="8"/>
  <c r="T98" i="8"/>
  <c r="AB98" i="8"/>
  <c r="S98" i="8"/>
  <c r="AA98" i="8"/>
  <c r="Y98" i="8"/>
  <c r="J98" i="8"/>
  <c r="V98" i="8"/>
  <c r="K98" i="8"/>
  <c r="I97" i="8"/>
  <c r="U97" i="8"/>
  <c r="T97" i="8"/>
  <c r="AB97" i="8"/>
  <c r="S97" i="8"/>
  <c r="AA97" i="8"/>
  <c r="Y97" i="8"/>
  <c r="J97" i="8"/>
  <c r="V97" i="8"/>
  <c r="K97" i="8"/>
  <c r="I96" i="8"/>
  <c r="U96" i="8"/>
  <c r="T96" i="8"/>
  <c r="AB96" i="8"/>
  <c r="S96" i="8"/>
  <c r="AA96" i="8"/>
  <c r="Y96" i="8"/>
  <c r="J96" i="8"/>
  <c r="V96" i="8"/>
  <c r="K96" i="8"/>
  <c r="I95" i="8"/>
  <c r="U95" i="8"/>
  <c r="T95" i="8"/>
  <c r="AB95" i="8"/>
  <c r="S95" i="8"/>
  <c r="AA95" i="8"/>
  <c r="Y95" i="8"/>
  <c r="J95" i="8"/>
  <c r="V95" i="8"/>
  <c r="K95" i="8"/>
  <c r="I94" i="8"/>
  <c r="U94" i="8"/>
  <c r="T94" i="8"/>
  <c r="AB94" i="8"/>
  <c r="S94" i="8"/>
  <c r="AA94" i="8"/>
  <c r="Y94" i="8"/>
  <c r="J94" i="8"/>
  <c r="V94" i="8"/>
  <c r="K94" i="8"/>
  <c r="I93" i="8"/>
  <c r="U93" i="8"/>
  <c r="T93" i="8"/>
  <c r="AB93" i="8"/>
  <c r="S93" i="8"/>
  <c r="AA93" i="8"/>
  <c r="Y93" i="8"/>
  <c r="J93" i="8"/>
  <c r="K93" i="8"/>
  <c r="I92" i="8"/>
  <c r="U92" i="8"/>
  <c r="T92" i="8"/>
  <c r="AB92" i="8"/>
  <c r="S92" i="8"/>
  <c r="AA92" i="8"/>
  <c r="Y92" i="8"/>
  <c r="J92" i="8"/>
  <c r="V92" i="8"/>
  <c r="K92" i="8"/>
  <c r="I91" i="8"/>
  <c r="S91" i="8"/>
  <c r="AA91" i="8"/>
  <c r="J91" i="8"/>
  <c r="T91" i="8"/>
  <c r="K91" i="8"/>
  <c r="I90" i="8"/>
  <c r="U90" i="8"/>
  <c r="T90" i="8"/>
  <c r="AB90" i="8"/>
  <c r="S90" i="8"/>
  <c r="AA90" i="8"/>
  <c r="Y90" i="8"/>
  <c r="J90" i="8"/>
  <c r="K90" i="8"/>
  <c r="I89" i="8"/>
  <c r="U89" i="8"/>
  <c r="T89" i="8"/>
  <c r="AB89" i="8"/>
  <c r="S89" i="8"/>
  <c r="AA89" i="8"/>
  <c r="Y89" i="8"/>
  <c r="J89" i="8"/>
  <c r="V89" i="8"/>
  <c r="K89" i="8"/>
  <c r="I88" i="8"/>
  <c r="U88" i="8"/>
  <c r="T88" i="8"/>
  <c r="AB88" i="8"/>
  <c r="S88" i="8"/>
  <c r="AA88" i="8"/>
  <c r="Y88" i="8"/>
  <c r="J88" i="8"/>
  <c r="V88" i="8"/>
  <c r="K88" i="8"/>
  <c r="I87" i="8"/>
  <c r="U87" i="8"/>
  <c r="T87" i="8"/>
  <c r="AB87" i="8"/>
  <c r="S87" i="8"/>
  <c r="AA87" i="8"/>
  <c r="Y87" i="8"/>
  <c r="J87" i="8"/>
  <c r="K87" i="8"/>
  <c r="I86" i="8"/>
  <c r="U86" i="8"/>
  <c r="T86" i="8"/>
  <c r="AB86" i="8"/>
  <c r="S86" i="8"/>
  <c r="AA86" i="8"/>
  <c r="Y86" i="8"/>
  <c r="J86" i="8"/>
  <c r="V86" i="8"/>
  <c r="K86" i="8"/>
  <c r="I85" i="8"/>
  <c r="S85" i="8"/>
  <c r="AA85" i="8"/>
  <c r="J85" i="8"/>
  <c r="T85" i="8"/>
  <c r="K85" i="8"/>
  <c r="I84" i="8"/>
  <c r="U84" i="8"/>
  <c r="T84" i="8"/>
  <c r="AB84" i="8"/>
  <c r="S84" i="8"/>
  <c r="AA84" i="8"/>
  <c r="Y84" i="8"/>
  <c r="J84" i="8"/>
  <c r="V84" i="8"/>
  <c r="K84" i="8"/>
  <c r="I83" i="8"/>
  <c r="U83" i="8"/>
  <c r="T83" i="8"/>
  <c r="AB83" i="8"/>
  <c r="S83" i="8"/>
  <c r="AA83" i="8"/>
  <c r="Y83" i="8"/>
  <c r="J83" i="8"/>
  <c r="V83" i="8"/>
  <c r="K83" i="8"/>
  <c r="I82" i="8"/>
  <c r="S82" i="8"/>
  <c r="AA82" i="8"/>
  <c r="J82" i="8"/>
  <c r="T82" i="8"/>
  <c r="K82" i="8"/>
  <c r="I81" i="8"/>
  <c r="U81" i="8"/>
  <c r="T81" i="8"/>
  <c r="AB81" i="8"/>
  <c r="S81" i="8"/>
  <c r="AA81" i="8"/>
  <c r="Y81" i="8"/>
  <c r="J81" i="8"/>
  <c r="V81" i="8"/>
  <c r="K81" i="8"/>
  <c r="I80" i="8"/>
  <c r="U80" i="8"/>
  <c r="T80" i="8"/>
  <c r="AB80" i="8"/>
  <c r="S80" i="8"/>
  <c r="AA80" i="8"/>
  <c r="Y80" i="8"/>
  <c r="J80" i="8"/>
  <c r="V80" i="8"/>
  <c r="K80" i="8"/>
  <c r="I79" i="8"/>
  <c r="U79" i="8"/>
  <c r="T79" i="8"/>
  <c r="AB79" i="8"/>
  <c r="S79" i="8"/>
  <c r="AA79" i="8"/>
  <c r="Y79" i="8"/>
  <c r="J79" i="8"/>
  <c r="V79" i="8"/>
  <c r="K79" i="8"/>
  <c r="I78" i="8"/>
  <c r="U78" i="8"/>
  <c r="T78" i="8"/>
  <c r="AB78" i="8"/>
  <c r="S78" i="8"/>
  <c r="AA78" i="8"/>
  <c r="Y78" i="8"/>
  <c r="J78" i="8"/>
  <c r="V78" i="8"/>
  <c r="K78" i="8"/>
  <c r="I77" i="8"/>
  <c r="U77" i="8"/>
  <c r="T77" i="8"/>
  <c r="AB77" i="8"/>
  <c r="S77" i="8"/>
  <c r="AA77" i="8"/>
  <c r="Y77" i="8"/>
  <c r="J77" i="8"/>
  <c r="V77" i="8"/>
  <c r="K77" i="8"/>
  <c r="I76" i="8"/>
  <c r="U76" i="8"/>
  <c r="T76" i="8"/>
  <c r="AB76" i="8"/>
  <c r="S76" i="8"/>
  <c r="AA76" i="8"/>
  <c r="Y76" i="8"/>
  <c r="J76" i="8"/>
  <c r="V76" i="8"/>
  <c r="K76" i="8"/>
  <c r="I75" i="8"/>
  <c r="U75" i="8"/>
  <c r="T75" i="8"/>
  <c r="AB75" i="8"/>
  <c r="S75" i="8"/>
  <c r="AA75" i="8"/>
  <c r="Y75" i="8"/>
  <c r="J75" i="8"/>
  <c r="V75" i="8"/>
  <c r="K75" i="8"/>
  <c r="I74" i="8"/>
  <c r="U74" i="8"/>
  <c r="T74" i="8"/>
  <c r="AB74" i="8"/>
  <c r="S74" i="8"/>
  <c r="AA74" i="8"/>
  <c r="Y74" i="8"/>
  <c r="J74" i="8"/>
  <c r="V74" i="8"/>
  <c r="K74" i="8"/>
  <c r="I73" i="8"/>
  <c r="S73" i="8"/>
  <c r="AA73" i="8"/>
  <c r="J73" i="8"/>
  <c r="T73" i="8"/>
  <c r="K73" i="8"/>
  <c r="I72" i="8"/>
  <c r="S72" i="8"/>
  <c r="AA72" i="8"/>
  <c r="J72" i="8"/>
  <c r="T72" i="8"/>
  <c r="K72" i="8"/>
  <c r="I71" i="8"/>
  <c r="U71" i="8"/>
  <c r="T71" i="8"/>
  <c r="AB71" i="8"/>
  <c r="S71" i="8"/>
  <c r="AA71" i="8"/>
  <c r="Y71" i="8"/>
  <c r="J71" i="8"/>
  <c r="V71" i="8"/>
  <c r="K71" i="8"/>
  <c r="I70" i="8"/>
  <c r="U70" i="8"/>
  <c r="T70" i="8"/>
  <c r="AB70" i="8"/>
  <c r="S70" i="8"/>
  <c r="AA70" i="8"/>
  <c r="Y70" i="8"/>
  <c r="J70" i="8"/>
  <c r="V70" i="8"/>
  <c r="K70" i="8"/>
  <c r="I69" i="8"/>
  <c r="U69" i="8"/>
  <c r="T69" i="8"/>
  <c r="AB69" i="8"/>
  <c r="S69" i="8"/>
  <c r="AA69" i="8"/>
  <c r="Y69" i="8"/>
  <c r="J69" i="8"/>
  <c r="V69" i="8"/>
  <c r="K69" i="8"/>
  <c r="I68" i="8"/>
  <c r="U68" i="8"/>
  <c r="T68" i="8"/>
  <c r="AB68" i="8"/>
  <c r="S68" i="8"/>
  <c r="AA68" i="8"/>
  <c r="Y68" i="8"/>
  <c r="J68" i="8"/>
  <c r="V68" i="8"/>
  <c r="K68" i="8"/>
  <c r="I67" i="8"/>
  <c r="U67" i="8"/>
  <c r="T67" i="8"/>
  <c r="AB67" i="8"/>
  <c r="S67" i="8"/>
  <c r="AA67" i="8"/>
  <c r="Y67" i="8"/>
  <c r="J67" i="8"/>
  <c r="V67" i="8"/>
  <c r="K67" i="8"/>
  <c r="I66" i="8"/>
  <c r="U66" i="8"/>
  <c r="T66" i="8"/>
  <c r="AB66" i="8"/>
  <c r="S66" i="8"/>
  <c r="AA66" i="8"/>
  <c r="Y66" i="8"/>
  <c r="J66" i="8"/>
  <c r="V66" i="8"/>
  <c r="K66" i="8"/>
  <c r="I65" i="8"/>
  <c r="U65" i="8"/>
  <c r="T65" i="8"/>
  <c r="AB65" i="8"/>
  <c r="S65" i="8"/>
  <c r="AA65" i="8"/>
  <c r="Y65" i="8"/>
  <c r="J65" i="8"/>
  <c r="V65" i="8"/>
  <c r="K65" i="8"/>
  <c r="I64" i="8"/>
  <c r="U64" i="8"/>
  <c r="T64" i="8"/>
  <c r="AB64" i="8"/>
  <c r="S64" i="8"/>
  <c r="AA64" i="8"/>
  <c r="Y64" i="8"/>
  <c r="J64" i="8"/>
  <c r="V64" i="8"/>
  <c r="K64" i="8"/>
  <c r="I63" i="8"/>
  <c r="U63" i="8"/>
  <c r="T63" i="8"/>
  <c r="AB63" i="8"/>
  <c r="S63" i="8"/>
  <c r="AA63" i="8"/>
  <c r="Y63" i="8"/>
  <c r="J63" i="8"/>
  <c r="V63" i="8"/>
  <c r="K63" i="8"/>
  <c r="I62" i="8"/>
  <c r="U62" i="8"/>
  <c r="T62" i="8"/>
  <c r="AB62" i="8"/>
  <c r="S62" i="8"/>
  <c r="AA62" i="8"/>
  <c r="Y62" i="8"/>
  <c r="J62" i="8"/>
  <c r="V62" i="8"/>
  <c r="K62" i="8"/>
  <c r="I61" i="8"/>
  <c r="U61" i="8"/>
  <c r="T61" i="8"/>
  <c r="AB61" i="8"/>
  <c r="S61" i="8"/>
  <c r="AA61" i="8"/>
  <c r="Y61" i="8"/>
  <c r="J61" i="8"/>
  <c r="V61" i="8"/>
  <c r="K61" i="8"/>
  <c r="I60" i="8"/>
  <c r="U60" i="8"/>
  <c r="T60" i="8"/>
  <c r="AB60" i="8"/>
  <c r="S60" i="8"/>
  <c r="AA60" i="8"/>
  <c r="Y60" i="8"/>
  <c r="J60" i="8"/>
  <c r="V60" i="8"/>
  <c r="K60" i="8"/>
  <c r="I59" i="8"/>
  <c r="U59" i="8"/>
  <c r="T59" i="8"/>
  <c r="AB59" i="8"/>
  <c r="S59" i="8"/>
  <c r="AA59" i="8"/>
  <c r="Y59" i="8"/>
  <c r="J59" i="8"/>
  <c r="V59" i="8"/>
  <c r="K59" i="8"/>
  <c r="I58" i="8"/>
  <c r="U58" i="8"/>
  <c r="T58" i="8"/>
  <c r="AB58" i="8"/>
  <c r="S58" i="8"/>
  <c r="AA58" i="8"/>
  <c r="Y58" i="8"/>
  <c r="J58" i="8"/>
  <c r="V58" i="8"/>
  <c r="K58" i="8"/>
  <c r="I57" i="8"/>
  <c r="U57" i="8"/>
  <c r="T57" i="8"/>
  <c r="AB57" i="8"/>
  <c r="S57" i="8"/>
  <c r="AA57" i="8"/>
  <c r="Y57" i="8"/>
  <c r="J57" i="8"/>
  <c r="V57" i="8"/>
  <c r="K57" i="8"/>
  <c r="I56" i="8"/>
  <c r="U56" i="8"/>
  <c r="T56" i="8"/>
  <c r="AB56" i="8"/>
  <c r="S56" i="8"/>
  <c r="AA56" i="8"/>
  <c r="Y56" i="8"/>
  <c r="J56" i="8"/>
  <c r="V56" i="8"/>
  <c r="K56" i="8"/>
  <c r="I55" i="8"/>
  <c r="U55" i="8"/>
  <c r="T55" i="8"/>
  <c r="AB55" i="8"/>
  <c r="S55" i="8"/>
  <c r="AA55" i="8"/>
  <c r="Y55" i="8"/>
  <c r="J55" i="8"/>
  <c r="V55" i="8"/>
  <c r="K55" i="8"/>
  <c r="I54" i="8"/>
  <c r="U54" i="8"/>
  <c r="T54" i="8"/>
  <c r="AB54" i="8"/>
  <c r="S54" i="8"/>
  <c r="AA54" i="8"/>
  <c r="Y54" i="8"/>
  <c r="J54" i="8"/>
  <c r="V54" i="8"/>
  <c r="K54" i="8"/>
  <c r="I53" i="8"/>
  <c r="U53" i="8"/>
  <c r="T53" i="8"/>
  <c r="AB53" i="8"/>
  <c r="S53" i="8"/>
  <c r="AA53" i="8"/>
  <c r="Y53" i="8"/>
  <c r="J53" i="8"/>
  <c r="V53" i="8"/>
  <c r="K53" i="8"/>
  <c r="I52" i="8"/>
  <c r="U52" i="8"/>
  <c r="T52" i="8"/>
  <c r="AB52" i="8"/>
  <c r="S52" i="8"/>
  <c r="AA52" i="8"/>
  <c r="Y52" i="8"/>
  <c r="J52" i="8"/>
  <c r="V52" i="8"/>
  <c r="K52" i="8"/>
  <c r="I51" i="8"/>
  <c r="S51" i="8"/>
  <c r="AA51" i="8"/>
  <c r="J51" i="8"/>
  <c r="T51" i="8"/>
  <c r="K51" i="8"/>
  <c r="I50" i="8"/>
  <c r="U50" i="8"/>
  <c r="T50" i="8"/>
  <c r="AB50" i="8"/>
  <c r="S50" i="8"/>
  <c r="AA50" i="8"/>
  <c r="Y50" i="8"/>
  <c r="J50" i="8"/>
  <c r="V50" i="8"/>
  <c r="K50" i="8"/>
  <c r="I49" i="8"/>
  <c r="U49" i="8"/>
  <c r="T49" i="8"/>
  <c r="AB49" i="8"/>
  <c r="S49" i="8"/>
  <c r="AA49" i="8"/>
  <c r="Y49" i="8"/>
  <c r="J49" i="8"/>
  <c r="V49" i="8"/>
  <c r="K49" i="8"/>
  <c r="I48" i="8"/>
  <c r="U48" i="8"/>
  <c r="T48" i="8"/>
  <c r="AB48" i="8"/>
  <c r="S48" i="8"/>
  <c r="AA48" i="8"/>
  <c r="Y48" i="8"/>
  <c r="J48" i="8"/>
  <c r="V48" i="8"/>
  <c r="K48" i="8"/>
  <c r="I47" i="8"/>
  <c r="U47" i="8"/>
  <c r="T47" i="8"/>
  <c r="AB47" i="8"/>
  <c r="S47" i="8"/>
  <c r="AA47" i="8"/>
  <c r="Y47" i="8"/>
  <c r="J47" i="8"/>
  <c r="V47" i="8"/>
  <c r="K47" i="8"/>
  <c r="I46" i="8"/>
  <c r="U46" i="8"/>
  <c r="T46" i="8"/>
  <c r="AB46" i="8"/>
  <c r="S46" i="8"/>
  <c r="AA46" i="8"/>
  <c r="Y46" i="8"/>
  <c r="J46" i="8"/>
  <c r="V46" i="8"/>
  <c r="K46" i="8"/>
  <c r="I45" i="8"/>
  <c r="U45" i="8"/>
  <c r="T45" i="8"/>
  <c r="AB45" i="8"/>
  <c r="S45" i="8"/>
  <c r="AA45" i="8"/>
  <c r="Y45" i="8"/>
  <c r="J45" i="8"/>
  <c r="V45" i="8"/>
  <c r="K45" i="8"/>
  <c r="I44" i="8"/>
  <c r="S44" i="8"/>
  <c r="AA44" i="8"/>
  <c r="J44" i="8"/>
  <c r="T44" i="8"/>
  <c r="K44" i="8"/>
  <c r="I43" i="8"/>
  <c r="U43" i="8"/>
  <c r="T43" i="8"/>
  <c r="AB43" i="8"/>
  <c r="S43" i="8"/>
  <c r="AA43" i="8"/>
  <c r="Y43" i="8"/>
  <c r="J43" i="8"/>
  <c r="V43" i="8"/>
  <c r="K43" i="8"/>
  <c r="I42" i="8"/>
  <c r="U42" i="8"/>
  <c r="T42" i="8"/>
  <c r="AB42" i="8"/>
  <c r="S42" i="8"/>
  <c r="AA42" i="8"/>
  <c r="Y42" i="8"/>
  <c r="J42" i="8"/>
  <c r="V42" i="8"/>
  <c r="K42" i="8"/>
  <c r="I41" i="8"/>
  <c r="U41" i="8"/>
  <c r="T41" i="8"/>
  <c r="AB41" i="8"/>
  <c r="S41" i="8"/>
  <c r="AA41" i="8"/>
  <c r="Y41" i="8"/>
  <c r="J41" i="8"/>
  <c r="V41" i="8"/>
  <c r="K41" i="8"/>
  <c r="I40" i="8"/>
  <c r="U40" i="8"/>
  <c r="T40" i="8"/>
  <c r="AB40" i="8"/>
  <c r="S40" i="8"/>
  <c r="AA40" i="8"/>
  <c r="Y40" i="8"/>
  <c r="J40" i="8"/>
  <c r="V40" i="8"/>
  <c r="K40" i="8"/>
  <c r="I39" i="8"/>
  <c r="U39" i="8"/>
  <c r="T39" i="8"/>
  <c r="AB39" i="8"/>
  <c r="S39" i="8"/>
  <c r="AA39" i="8"/>
  <c r="Y39" i="8"/>
  <c r="J39" i="8"/>
  <c r="V39" i="8"/>
  <c r="K39" i="8"/>
  <c r="I38" i="8"/>
  <c r="U38" i="8"/>
  <c r="T38" i="8"/>
  <c r="AB38" i="8"/>
  <c r="S38" i="8"/>
  <c r="AA38" i="8"/>
  <c r="Y38" i="8"/>
  <c r="J38" i="8"/>
  <c r="V38" i="8"/>
  <c r="K38" i="8"/>
  <c r="I37" i="8"/>
  <c r="U37" i="8"/>
  <c r="T37" i="8"/>
  <c r="AB37" i="8"/>
  <c r="S37" i="8"/>
  <c r="AA37" i="8"/>
  <c r="Y37" i="8"/>
  <c r="J37" i="8"/>
  <c r="V37" i="8"/>
  <c r="K37" i="8"/>
  <c r="I36" i="8"/>
  <c r="U36" i="8"/>
  <c r="T36" i="8"/>
  <c r="AB36" i="8"/>
  <c r="S36" i="8"/>
  <c r="AA36" i="8"/>
  <c r="Y36" i="8"/>
  <c r="J36" i="8"/>
  <c r="V36" i="8"/>
  <c r="K36" i="8"/>
  <c r="I35" i="8"/>
  <c r="U35" i="8"/>
  <c r="T35" i="8"/>
  <c r="AB35" i="8"/>
  <c r="S35" i="8"/>
  <c r="AA35" i="8"/>
  <c r="Y35" i="8"/>
  <c r="J35" i="8"/>
  <c r="V35" i="8"/>
  <c r="K35" i="8"/>
  <c r="I34" i="8"/>
  <c r="U34" i="8"/>
  <c r="T34" i="8"/>
  <c r="AB34" i="8"/>
  <c r="S34" i="8"/>
  <c r="AA34" i="8"/>
  <c r="Y34" i="8"/>
  <c r="J34" i="8"/>
  <c r="V34" i="8"/>
  <c r="K34" i="8"/>
  <c r="I33" i="8"/>
  <c r="U33" i="8"/>
  <c r="T33" i="8"/>
  <c r="AB33" i="8"/>
  <c r="S33" i="8"/>
  <c r="AA33" i="8"/>
  <c r="Y33" i="8"/>
  <c r="J33" i="8"/>
  <c r="V33" i="8"/>
  <c r="K33" i="8"/>
  <c r="I32" i="8"/>
  <c r="U32" i="8"/>
  <c r="T32" i="8"/>
  <c r="AB32" i="8"/>
  <c r="S32" i="8"/>
  <c r="AA32" i="8"/>
  <c r="Y32" i="8"/>
  <c r="J32" i="8"/>
  <c r="V32" i="8"/>
  <c r="K32" i="8"/>
  <c r="I31" i="8"/>
  <c r="U31" i="8"/>
  <c r="T31" i="8"/>
  <c r="AB31" i="8"/>
  <c r="S31" i="8"/>
  <c r="AA31" i="8"/>
  <c r="Y31" i="8"/>
  <c r="J31" i="8"/>
  <c r="V31" i="8"/>
  <c r="K31" i="8"/>
  <c r="I30" i="8"/>
  <c r="U30" i="8"/>
  <c r="T30" i="8"/>
  <c r="AB30" i="8"/>
  <c r="S30" i="8"/>
  <c r="AA30" i="8"/>
  <c r="Y30" i="8"/>
  <c r="J30" i="8"/>
  <c r="V30" i="8"/>
  <c r="K30" i="8"/>
  <c r="I29" i="8"/>
  <c r="U29" i="8"/>
  <c r="T29" i="8"/>
  <c r="AB29" i="8"/>
  <c r="S29" i="8"/>
  <c r="AA29" i="8"/>
  <c r="Y29" i="8"/>
  <c r="J29" i="8"/>
  <c r="V29" i="8"/>
  <c r="K29" i="8"/>
  <c r="I28" i="8"/>
  <c r="U28" i="8"/>
  <c r="T28" i="8"/>
  <c r="AB28" i="8"/>
  <c r="S28" i="8"/>
  <c r="AA28" i="8"/>
  <c r="Y28" i="8"/>
  <c r="J28" i="8"/>
  <c r="V28" i="8"/>
  <c r="P28" i="8"/>
  <c r="K28" i="8"/>
  <c r="I27" i="8"/>
  <c r="U27" i="8"/>
  <c r="T27" i="8"/>
  <c r="AB27" i="8"/>
  <c r="S27" i="8"/>
  <c r="AA27" i="8"/>
  <c r="Y27" i="8"/>
  <c r="J27" i="8"/>
  <c r="V27" i="8"/>
  <c r="K27" i="8"/>
  <c r="I26" i="8"/>
  <c r="U26" i="8"/>
  <c r="T26" i="8"/>
  <c r="AB26" i="8"/>
  <c r="S26" i="8"/>
  <c r="AA26" i="8"/>
  <c r="Y26" i="8"/>
  <c r="J26" i="8"/>
  <c r="V26" i="8"/>
  <c r="K26" i="8"/>
  <c r="I25" i="8"/>
  <c r="U25" i="8"/>
  <c r="T25" i="8"/>
  <c r="AB25" i="8"/>
  <c r="S25" i="8"/>
  <c r="AA25" i="8"/>
  <c r="Y25" i="8"/>
  <c r="J25" i="8"/>
  <c r="V25" i="8"/>
  <c r="K25" i="8"/>
  <c r="I24" i="8"/>
  <c r="U24" i="8"/>
  <c r="T24" i="8"/>
  <c r="AB24" i="8"/>
  <c r="S24" i="8"/>
  <c r="AA24" i="8"/>
  <c r="Y24" i="8"/>
  <c r="J24" i="8"/>
  <c r="V24" i="8"/>
  <c r="K24" i="8"/>
  <c r="I23" i="8"/>
  <c r="U23" i="8"/>
  <c r="T23" i="8"/>
  <c r="AB23" i="8"/>
  <c r="S23" i="8"/>
  <c r="AA23" i="8"/>
  <c r="Y23" i="8"/>
  <c r="J23" i="8"/>
  <c r="V23" i="8"/>
  <c r="K23" i="8"/>
  <c r="I22" i="8"/>
  <c r="U22" i="8"/>
  <c r="T22" i="8"/>
  <c r="AB22" i="8"/>
  <c r="S22" i="8"/>
  <c r="AA22" i="8"/>
  <c r="Y22" i="8"/>
  <c r="J22" i="8"/>
  <c r="V22" i="8"/>
  <c r="K22" i="8"/>
  <c r="I21" i="8"/>
  <c r="U21" i="8"/>
  <c r="T21" i="8"/>
  <c r="AB21" i="8"/>
  <c r="S21" i="8"/>
  <c r="AA21" i="8"/>
  <c r="Y21" i="8"/>
  <c r="J21" i="8"/>
  <c r="V21" i="8"/>
  <c r="K21" i="8"/>
  <c r="I20" i="8"/>
  <c r="U20" i="8"/>
  <c r="T20" i="8"/>
  <c r="AB20" i="8"/>
  <c r="S20" i="8"/>
  <c r="AA20" i="8"/>
  <c r="Y20" i="8"/>
  <c r="J20" i="8"/>
  <c r="V20" i="8"/>
  <c r="K20" i="8"/>
  <c r="I19" i="8"/>
  <c r="S19" i="8"/>
  <c r="AA19" i="8"/>
  <c r="J19" i="8"/>
  <c r="T19" i="8"/>
  <c r="K19" i="8"/>
  <c r="I18" i="8"/>
  <c r="U18" i="8"/>
  <c r="T18" i="8"/>
  <c r="AB18" i="8"/>
  <c r="S18" i="8"/>
  <c r="AA18" i="8"/>
  <c r="Y18" i="8"/>
  <c r="J18" i="8"/>
  <c r="V18" i="8"/>
  <c r="K18" i="8"/>
  <c r="I17" i="8"/>
  <c r="S17" i="8"/>
  <c r="AA17" i="8"/>
  <c r="J17" i="8"/>
  <c r="T17" i="8"/>
  <c r="K17" i="8"/>
  <c r="I16" i="8"/>
  <c r="U16" i="8"/>
  <c r="T16" i="8"/>
  <c r="AB16" i="8"/>
  <c r="S16" i="8"/>
  <c r="AA16" i="8"/>
  <c r="Y16" i="8"/>
  <c r="J16" i="8"/>
  <c r="V16" i="8"/>
  <c r="K16" i="8"/>
  <c r="I15" i="8"/>
  <c r="U15" i="8"/>
  <c r="T15" i="8"/>
  <c r="AB15" i="8"/>
  <c r="S15" i="8"/>
  <c r="AA15" i="8"/>
  <c r="Y15" i="8"/>
  <c r="J15" i="8"/>
  <c r="V15" i="8"/>
  <c r="K15" i="8"/>
  <c r="I14" i="8"/>
  <c r="U14" i="8"/>
  <c r="T14" i="8"/>
  <c r="AB14" i="8"/>
  <c r="S14" i="8"/>
  <c r="AA14" i="8"/>
  <c r="Y14" i="8"/>
  <c r="J14" i="8"/>
  <c r="V14" i="8"/>
  <c r="K14" i="8"/>
  <c r="I13" i="8"/>
  <c r="S13" i="8"/>
  <c r="AA13" i="8"/>
  <c r="J13" i="8"/>
  <c r="T13" i="8"/>
  <c r="K13" i="8"/>
  <c r="I12" i="8"/>
  <c r="S12" i="8"/>
  <c r="AA12" i="8"/>
  <c r="J12" i="8"/>
  <c r="T12" i="8"/>
  <c r="O12" i="8"/>
  <c r="N12" i="8"/>
  <c r="K12" i="8"/>
  <c r="I11" i="8"/>
  <c r="U11" i="8"/>
  <c r="T11" i="8"/>
  <c r="AB11" i="8"/>
  <c r="S11" i="8"/>
  <c r="AA11" i="8"/>
  <c r="Y11" i="8"/>
  <c r="J11" i="8"/>
  <c r="V11" i="8"/>
  <c r="K11" i="8"/>
  <c r="I10" i="8"/>
  <c r="U10" i="8"/>
  <c r="T10" i="8"/>
  <c r="AB10" i="8"/>
  <c r="S10" i="8"/>
  <c r="AA10" i="8"/>
  <c r="Y10" i="8"/>
  <c r="J10" i="8"/>
  <c r="V10" i="8"/>
  <c r="K10" i="8"/>
  <c r="I9" i="8"/>
  <c r="U9" i="8"/>
  <c r="T9" i="8"/>
  <c r="AB9" i="8"/>
  <c r="S9" i="8"/>
  <c r="AA9" i="8"/>
  <c r="Y9" i="8"/>
  <c r="J9" i="8"/>
  <c r="V9" i="8"/>
  <c r="K9" i="8"/>
  <c r="I8" i="8"/>
  <c r="U8" i="8"/>
  <c r="T8" i="8"/>
  <c r="AB8" i="8"/>
  <c r="S8" i="8"/>
  <c r="AA8" i="8"/>
  <c r="Y8" i="8"/>
  <c r="J8" i="8"/>
  <c r="V8" i="8"/>
  <c r="K8" i="8"/>
  <c r="I7" i="8"/>
  <c r="U7" i="8"/>
  <c r="T7" i="8"/>
  <c r="AB7" i="8"/>
  <c r="S7" i="8"/>
  <c r="AA7" i="8"/>
  <c r="Y7" i="8"/>
  <c r="J7" i="8"/>
  <c r="V7" i="8"/>
  <c r="K7" i="8"/>
  <c r="I6" i="8"/>
  <c r="U6" i="8"/>
  <c r="T6" i="8"/>
  <c r="AB6" i="8"/>
  <c r="S6" i="8"/>
  <c r="AA6" i="8"/>
  <c r="Y6" i="8"/>
  <c r="J6" i="8"/>
  <c r="V6" i="8"/>
  <c r="K6" i="8"/>
  <c r="I5" i="8"/>
  <c r="U5" i="8"/>
  <c r="T5" i="8"/>
  <c r="AB5" i="8"/>
  <c r="S5" i="8"/>
  <c r="AA5" i="8"/>
  <c r="Y5" i="8"/>
  <c r="J5" i="8"/>
  <c r="V5" i="8"/>
  <c r="K5" i="8"/>
  <c r="I4" i="8"/>
  <c r="U4" i="8"/>
  <c r="T4" i="8"/>
  <c r="AB4" i="8"/>
  <c r="S4" i="8"/>
  <c r="AA4" i="8"/>
  <c r="Y4" i="8"/>
  <c r="J4" i="8"/>
  <c r="V4" i="8"/>
  <c r="K4" i="8"/>
  <c r="I3" i="8"/>
  <c r="U3" i="8"/>
  <c r="T3" i="8"/>
  <c r="AB3" i="8"/>
  <c r="S3" i="8"/>
  <c r="AA3" i="8"/>
  <c r="Y3" i="8"/>
  <c r="J3" i="8"/>
  <c r="V3" i="8"/>
  <c r="K3" i="8"/>
  <c r="I2" i="8"/>
  <c r="U2" i="8"/>
  <c r="T2" i="8"/>
  <c r="AB2" i="8"/>
  <c r="S2" i="8"/>
  <c r="AA2" i="8"/>
  <c r="Y2" i="8"/>
  <c r="J2" i="8"/>
  <c r="V2" i="8"/>
  <c r="K2" i="8"/>
  <c r="J3" i="6"/>
  <c r="V3" i="6"/>
  <c r="AC3" i="6"/>
  <c r="J4" i="6"/>
  <c r="V4" i="6"/>
  <c r="AC4" i="6"/>
  <c r="J5" i="6"/>
  <c r="V5" i="6"/>
  <c r="AC5" i="6"/>
  <c r="J6" i="6"/>
  <c r="V6" i="6"/>
  <c r="AC6" i="6"/>
  <c r="J7" i="6"/>
  <c r="V7" i="6"/>
  <c r="AC7" i="6"/>
  <c r="J8" i="6"/>
  <c r="V8" i="6"/>
  <c r="AC8" i="6"/>
  <c r="J9" i="6"/>
  <c r="V9" i="6"/>
  <c r="AC9" i="6"/>
  <c r="J10" i="6"/>
  <c r="V10" i="6"/>
  <c r="AC10" i="6"/>
  <c r="J11" i="6"/>
  <c r="V11" i="6"/>
  <c r="AC11" i="6"/>
  <c r="J12" i="6"/>
  <c r="J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P4" i="6"/>
  <c r="V12" i="6"/>
  <c r="AC12" i="6"/>
  <c r="V13" i="6"/>
  <c r="AC13" i="6"/>
  <c r="V14" i="6"/>
  <c r="AC14" i="6"/>
  <c r="V15" i="6"/>
  <c r="AC15" i="6"/>
  <c r="V16" i="6"/>
  <c r="AC16" i="6"/>
  <c r="V17" i="6"/>
  <c r="AC17" i="6"/>
  <c r="V18" i="6"/>
  <c r="AC18" i="6"/>
  <c r="V19" i="6"/>
  <c r="AC19" i="6"/>
  <c r="V20" i="6"/>
  <c r="AC20" i="6"/>
  <c r="V21" i="6"/>
  <c r="AC21" i="6"/>
  <c r="V22" i="6"/>
  <c r="AC22" i="6"/>
  <c r="V23" i="6"/>
  <c r="AC23" i="6"/>
  <c r="V24" i="6"/>
  <c r="AC24" i="6"/>
  <c r="V25" i="6"/>
  <c r="AC25" i="6"/>
  <c r="V26" i="6"/>
  <c r="AC26" i="6"/>
  <c r="V27" i="6"/>
  <c r="AC27" i="6"/>
  <c r="V28" i="6"/>
  <c r="AC28" i="6"/>
  <c r="V29" i="6"/>
  <c r="AC29" i="6"/>
  <c r="V30" i="6"/>
  <c r="AC30" i="6"/>
  <c r="V31" i="6"/>
  <c r="AC31" i="6"/>
  <c r="V32" i="6"/>
  <c r="AC32" i="6"/>
  <c r="V33" i="6"/>
  <c r="AC33" i="6"/>
  <c r="V34" i="6"/>
  <c r="AC34" i="6"/>
  <c r="V35" i="6"/>
  <c r="AC35" i="6"/>
  <c r="V36" i="6"/>
  <c r="AC36" i="6"/>
  <c r="V37" i="6"/>
  <c r="AC37" i="6"/>
  <c r="V38" i="6"/>
  <c r="AC38" i="6"/>
  <c r="V39" i="6"/>
  <c r="AC39" i="6"/>
  <c r="V40" i="6"/>
  <c r="AC40" i="6"/>
  <c r="V41" i="6"/>
  <c r="AC41" i="6"/>
  <c r="V42" i="6"/>
  <c r="AC42" i="6"/>
  <c r="V43" i="6"/>
  <c r="AC43" i="6"/>
  <c r="V44" i="6"/>
  <c r="AC44" i="6"/>
  <c r="V45" i="6"/>
  <c r="AC45" i="6"/>
  <c r="V46" i="6"/>
  <c r="AC46" i="6"/>
  <c r="V47" i="6"/>
  <c r="AC47" i="6"/>
  <c r="V48" i="6"/>
  <c r="AC48" i="6"/>
  <c r="V49" i="6"/>
  <c r="AC49" i="6"/>
  <c r="V50" i="6"/>
  <c r="AC50" i="6"/>
  <c r="V51" i="6"/>
  <c r="AC51" i="6"/>
  <c r="V52" i="6"/>
  <c r="AC52" i="6"/>
  <c r="V53" i="6"/>
  <c r="AC53" i="6"/>
  <c r="V54" i="6"/>
  <c r="AC54" i="6"/>
  <c r="V55" i="6"/>
  <c r="AC55" i="6"/>
  <c r="V56" i="6"/>
  <c r="AC56" i="6"/>
  <c r="V57" i="6"/>
  <c r="AC57" i="6"/>
  <c r="V58" i="6"/>
  <c r="AC58" i="6"/>
  <c r="V59" i="6"/>
  <c r="AC59" i="6"/>
  <c r="V60" i="6"/>
  <c r="AC60" i="6"/>
  <c r="V61" i="6"/>
  <c r="AC61" i="6"/>
  <c r="V62" i="6"/>
  <c r="AC62" i="6"/>
  <c r="V63" i="6"/>
  <c r="AC63" i="6"/>
  <c r="V64" i="6"/>
  <c r="AC64" i="6"/>
  <c r="V65" i="6"/>
  <c r="AC65" i="6"/>
  <c r="V66" i="6"/>
  <c r="AC66" i="6"/>
  <c r="V67" i="6"/>
  <c r="AC67" i="6"/>
  <c r="V68" i="6"/>
  <c r="AC68" i="6"/>
  <c r="V69" i="6"/>
  <c r="AC69" i="6"/>
  <c r="V70" i="6"/>
  <c r="AC70" i="6"/>
  <c r="V71" i="6"/>
  <c r="AC71" i="6"/>
  <c r="V72" i="6"/>
  <c r="AC72" i="6"/>
  <c r="V73" i="6"/>
  <c r="AC73" i="6"/>
  <c r="V74" i="6"/>
  <c r="AC74" i="6"/>
  <c r="V75" i="6"/>
  <c r="AC75" i="6"/>
  <c r="V76" i="6"/>
  <c r="AC76" i="6"/>
  <c r="V77" i="6"/>
  <c r="AC77" i="6"/>
  <c r="V78" i="6"/>
  <c r="AC78" i="6"/>
  <c r="V79" i="6"/>
  <c r="AC79" i="6"/>
  <c r="V80" i="6"/>
  <c r="AC80" i="6"/>
  <c r="V81" i="6"/>
  <c r="AC81" i="6"/>
  <c r="V82" i="6"/>
  <c r="AC82" i="6"/>
  <c r="V83" i="6"/>
  <c r="AC83" i="6"/>
  <c r="V84" i="6"/>
  <c r="AC84" i="6"/>
  <c r="V85" i="6"/>
  <c r="AC85" i="6"/>
  <c r="V86" i="6"/>
  <c r="AC86" i="6"/>
  <c r="V87" i="6"/>
  <c r="AC87" i="6"/>
  <c r="V88" i="6"/>
  <c r="AC88" i="6"/>
  <c r="V89" i="6"/>
  <c r="AC89" i="6"/>
  <c r="V90" i="6"/>
  <c r="AC90" i="6"/>
  <c r="V91" i="6"/>
  <c r="AC91" i="6"/>
  <c r="V92" i="6"/>
  <c r="AC92" i="6"/>
  <c r="V93" i="6"/>
  <c r="AC93" i="6"/>
  <c r="V94" i="6"/>
  <c r="AC94" i="6"/>
  <c r="V95" i="6"/>
  <c r="AC95" i="6"/>
  <c r="V96" i="6"/>
  <c r="AC96" i="6"/>
  <c r="V97" i="6"/>
  <c r="AC97" i="6"/>
  <c r="V98" i="6"/>
  <c r="AC98" i="6"/>
  <c r="V99" i="6"/>
  <c r="AC99" i="6"/>
  <c r="V100" i="6"/>
  <c r="AC100" i="6"/>
  <c r="V101" i="6"/>
  <c r="AC101" i="6"/>
  <c r="V102" i="6"/>
  <c r="AC102" i="6"/>
  <c r="V103" i="6"/>
  <c r="AC103" i="6"/>
  <c r="V104" i="6"/>
  <c r="AC104" i="6"/>
  <c r="V105" i="6"/>
  <c r="AC105" i="6"/>
  <c r="V106" i="6"/>
  <c r="AC106" i="6"/>
  <c r="V107" i="6"/>
  <c r="AC107" i="6"/>
  <c r="V108" i="6"/>
  <c r="AC108" i="6"/>
  <c r="V109" i="6"/>
  <c r="AC109" i="6"/>
  <c r="V110" i="6"/>
  <c r="AC110" i="6"/>
  <c r="V111" i="6"/>
  <c r="AC111" i="6"/>
  <c r="V112" i="6"/>
  <c r="AC112" i="6"/>
  <c r="V113" i="6"/>
  <c r="AC113" i="6"/>
  <c r="V114" i="6"/>
  <c r="AC114" i="6"/>
  <c r="V115" i="6"/>
  <c r="AC115" i="6"/>
  <c r="V116" i="6"/>
  <c r="AC116" i="6"/>
  <c r="V117" i="6"/>
  <c r="AC117" i="6"/>
  <c r="V118" i="6"/>
  <c r="AC118" i="6"/>
  <c r="V2" i="6"/>
  <c r="AC2" i="6"/>
  <c r="T3" i="6"/>
  <c r="AB3" i="6"/>
  <c r="T4" i="6"/>
  <c r="AB4" i="6"/>
  <c r="T5" i="6"/>
  <c r="AB5" i="6"/>
  <c r="T6" i="6"/>
  <c r="AB6" i="6"/>
  <c r="T7" i="6"/>
  <c r="AB7" i="6"/>
  <c r="T8" i="6"/>
  <c r="AB8" i="6"/>
  <c r="T9" i="6"/>
  <c r="AB9" i="6"/>
  <c r="T10" i="6"/>
  <c r="AB10" i="6"/>
  <c r="T11" i="6"/>
  <c r="AB11" i="6"/>
  <c r="AB12" i="6"/>
  <c r="AB13" i="6"/>
  <c r="T14" i="6"/>
  <c r="AB14" i="6"/>
  <c r="T15" i="6"/>
  <c r="AB15" i="6"/>
  <c r="T16" i="6"/>
  <c r="AB16" i="6"/>
  <c r="AB17" i="6"/>
  <c r="T18" i="6"/>
  <c r="AB18" i="6"/>
  <c r="AB19" i="6"/>
  <c r="T20" i="6"/>
  <c r="AB20" i="6"/>
  <c r="T21" i="6"/>
  <c r="AB21" i="6"/>
  <c r="T22" i="6"/>
  <c r="AB22" i="6"/>
  <c r="T23" i="6"/>
  <c r="AB23" i="6"/>
  <c r="T24" i="6"/>
  <c r="AB24" i="6"/>
  <c r="T25" i="6"/>
  <c r="AB25" i="6"/>
  <c r="T26" i="6"/>
  <c r="AB26" i="6"/>
  <c r="T27" i="6"/>
  <c r="AB27" i="6"/>
  <c r="T28" i="6"/>
  <c r="AB28" i="6"/>
  <c r="T29" i="6"/>
  <c r="AB29" i="6"/>
  <c r="T30" i="6"/>
  <c r="AB30" i="6"/>
  <c r="T31" i="6"/>
  <c r="AB31" i="6"/>
  <c r="T32" i="6"/>
  <c r="AB32" i="6"/>
  <c r="T33" i="6"/>
  <c r="AB33" i="6"/>
  <c r="T34" i="6"/>
  <c r="AB34" i="6"/>
  <c r="T35" i="6"/>
  <c r="AB35" i="6"/>
  <c r="T36" i="6"/>
  <c r="AB36" i="6"/>
  <c r="T37" i="6"/>
  <c r="AB37" i="6"/>
  <c r="T38" i="6"/>
  <c r="AB38" i="6"/>
  <c r="T39" i="6"/>
  <c r="AB39" i="6"/>
  <c r="T40" i="6"/>
  <c r="AB40" i="6"/>
  <c r="T41" i="6"/>
  <c r="AB41" i="6"/>
  <c r="T42" i="6"/>
  <c r="AB42" i="6"/>
  <c r="T43" i="6"/>
  <c r="AB43" i="6"/>
  <c r="AB44" i="6"/>
  <c r="T45" i="6"/>
  <c r="AB45" i="6"/>
  <c r="T46" i="6"/>
  <c r="AB46" i="6"/>
  <c r="T47" i="6"/>
  <c r="AB47" i="6"/>
  <c r="T48" i="6"/>
  <c r="AB48" i="6"/>
  <c r="T49" i="6"/>
  <c r="AB49" i="6"/>
  <c r="T50" i="6"/>
  <c r="AB50" i="6"/>
  <c r="AB51" i="6"/>
  <c r="T52" i="6"/>
  <c r="AB52" i="6"/>
  <c r="T53" i="6"/>
  <c r="AB53" i="6"/>
  <c r="T54" i="6"/>
  <c r="AB54" i="6"/>
  <c r="T55" i="6"/>
  <c r="AB55" i="6"/>
  <c r="T56" i="6"/>
  <c r="AB56" i="6"/>
  <c r="T57" i="6"/>
  <c r="AB57" i="6"/>
  <c r="T58" i="6"/>
  <c r="AB58" i="6"/>
  <c r="T59" i="6"/>
  <c r="AB59" i="6"/>
  <c r="T60" i="6"/>
  <c r="AB60" i="6"/>
  <c r="T61" i="6"/>
  <c r="AB61" i="6"/>
  <c r="T62" i="6"/>
  <c r="AB62" i="6"/>
  <c r="T63" i="6"/>
  <c r="AB63" i="6"/>
  <c r="T64" i="6"/>
  <c r="AB64" i="6"/>
  <c r="T65" i="6"/>
  <c r="AB65" i="6"/>
  <c r="T66" i="6"/>
  <c r="AB66" i="6"/>
  <c r="T67" i="6"/>
  <c r="AB67" i="6"/>
  <c r="T68" i="6"/>
  <c r="AB68" i="6"/>
  <c r="T69" i="6"/>
  <c r="AB69" i="6"/>
  <c r="T70" i="6"/>
  <c r="AB70" i="6"/>
  <c r="T71" i="6"/>
  <c r="AB71" i="6"/>
  <c r="AB72" i="6"/>
  <c r="AB73" i="6"/>
  <c r="T74" i="6"/>
  <c r="AB74" i="6"/>
  <c r="T75" i="6"/>
  <c r="AB75" i="6"/>
  <c r="T76" i="6"/>
  <c r="AB76" i="6"/>
  <c r="T77" i="6"/>
  <c r="AB77" i="6"/>
  <c r="T78" i="6"/>
  <c r="AB78" i="6"/>
  <c r="T79" i="6"/>
  <c r="AB79" i="6"/>
  <c r="T80" i="6"/>
  <c r="AB80" i="6"/>
  <c r="T81" i="6"/>
  <c r="AB81" i="6"/>
  <c r="AB82" i="6"/>
  <c r="T83" i="6"/>
  <c r="AB83" i="6"/>
  <c r="T84" i="6"/>
  <c r="AB84" i="6"/>
  <c r="AB85" i="6"/>
  <c r="T86" i="6"/>
  <c r="AB86" i="6"/>
  <c r="AB87" i="6"/>
  <c r="T88" i="6"/>
  <c r="AB88" i="6"/>
  <c r="T89" i="6"/>
  <c r="AB89" i="6"/>
  <c r="AB90" i="6"/>
  <c r="AB91" i="6"/>
  <c r="T92" i="6"/>
  <c r="AB92" i="6"/>
  <c r="AB93" i="6"/>
  <c r="T94" i="6"/>
  <c r="AB94" i="6"/>
  <c r="T95" i="6"/>
  <c r="AB95" i="6"/>
  <c r="T96" i="6"/>
  <c r="AB96" i="6"/>
  <c r="T97" i="6"/>
  <c r="AB97" i="6"/>
  <c r="T98" i="6"/>
  <c r="AB98" i="6"/>
  <c r="T99" i="6"/>
  <c r="AB99" i="6"/>
  <c r="T100" i="6"/>
  <c r="AB100" i="6"/>
  <c r="T101" i="6"/>
  <c r="AB101" i="6"/>
  <c r="T102" i="6"/>
  <c r="AB102" i="6"/>
  <c r="T103" i="6"/>
  <c r="AB103" i="6"/>
  <c r="T104" i="6"/>
  <c r="AB104" i="6"/>
  <c r="T105" i="6"/>
  <c r="AB105" i="6"/>
  <c r="T106" i="6"/>
  <c r="AB106" i="6"/>
  <c r="T107" i="6"/>
  <c r="AB107" i="6"/>
  <c r="T108" i="6"/>
  <c r="AB108" i="6"/>
  <c r="T109" i="6"/>
  <c r="AB109" i="6"/>
  <c r="T110" i="6"/>
  <c r="AB110" i="6"/>
  <c r="T111" i="6"/>
  <c r="AB111" i="6"/>
  <c r="T112" i="6"/>
  <c r="AB112" i="6"/>
  <c r="T113" i="6"/>
  <c r="AB113" i="6"/>
  <c r="T114" i="6"/>
  <c r="AB114" i="6"/>
  <c r="T115" i="6"/>
  <c r="AB115" i="6"/>
  <c r="T116" i="6"/>
  <c r="AB116" i="6"/>
  <c r="T117" i="6"/>
  <c r="AB117" i="6"/>
  <c r="T118" i="6"/>
  <c r="AB118" i="6"/>
  <c r="T2" i="6"/>
  <c r="AB2" i="6"/>
  <c r="U2" i="6"/>
  <c r="I118" i="6"/>
  <c r="U118" i="6"/>
  <c r="S118" i="6"/>
  <c r="AA118" i="6"/>
  <c r="Y118" i="6"/>
  <c r="K118" i="6"/>
  <c r="I117" i="6"/>
  <c r="U117" i="6"/>
  <c r="S117" i="6"/>
  <c r="AA117" i="6"/>
  <c r="Y117" i="6"/>
  <c r="K117" i="6"/>
  <c r="I116" i="6"/>
  <c r="U116" i="6"/>
  <c r="S116" i="6"/>
  <c r="AA116" i="6"/>
  <c r="Y116" i="6"/>
  <c r="K116" i="6"/>
  <c r="I115" i="6"/>
  <c r="U115" i="6"/>
  <c r="S115" i="6"/>
  <c r="AA115" i="6"/>
  <c r="Y115" i="6"/>
  <c r="K115" i="6"/>
  <c r="I114" i="6"/>
  <c r="U114" i="6"/>
  <c r="S114" i="6"/>
  <c r="AA114" i="6"/>
  <c r="Y114" i="6"/>
  <c r="K114" i="6"/>
  <c r="I113" i="6"/>
  <c r="U113" i="6"/>
  <c r="S113" i="6"/>
  <c r="AA113" i="6"/>
  <c r="Y113" i="6"/>
  <c r="K113" i="6"/>
  <c r="I112" i="6"/>
  <c r="U112" i="6"/>
  <c r="S112" i="6"/>
  <c r="AA112" i="6"/>
  <c r="Y112" i="6"/>
  <c r="K112" i="6"/>
  <c r="I111" i="6"/>
  <c r="U111" i="6"/>
  <c r="S111" i="6"/>
  <c r="AA111" i="6"/>
  <c r="Y111" i="6"/>
  <c r="K111" i="6"/>
  <c r="I110" i="6"/>
  <c r="U110" i="6"/>
  <c r="S110" i="6"/>
  <c r="AA110" i="6"/>
  <c r="Y110" i="6"/>
  <c r="K110" i="6"/>
  <c r="I109" i="6"/>
  <c r="U109" i="6"/>
  <c r="S109" i="6"/>
  <c r="AA109" i="6"/>
  <c r="Y109" i="6"/>
  <c r="K109" i="6"/>
  <c r="I108" i="6"/>
  <c r="U108" i="6"/>
  <c r="S108" i="6"/>
  <c r="AA108" i="6"/>
  <c r="Y108" i="6"/>
  <c r="K108" i="6"/>
  <c r="I107" i="6"/>
  <c r="U107" i="6"/>
  <c r="S107" i="6"/>
  <c r="AA107" i="6"/>
  <c r="Y107" i="6"/>
  <c r="K107" i="6"/>
  <c r="I106" i="6"/>
  <c r="U106" i="6"/>
  <c r="S106" i="6"/>
  <c r="AA106" i="6"/>
  <c r="Y106" i="6"/>
  <c r="K106" i="6"/>
  <c r="I105" i="6"/>
  <c r="U105" i="6"/>
  <c r="S105" i="6"/>
  <c r="AA105" i="6"/>
  <c r="Y105" i="6"/>
  <c r="K105" i="6"/>
  <c r="I104" i="6"/>
  <c r="U104" i="6"/>
  <c r="S104" i="6"/>
  <c r="AA104" i="6"/>
  <c r="Y104" i="6"/>
  <c r="K104" i="6"/>
  <c r="I103" i="6"/>
  <c r="U103" i="6"/>
  <c r="S103" i="6"/>
  <c r="AA103" i="6"/>
  <c r="Y103" i="6"/>
  <c r="K103" i="6"/>
  <c r="I102" i="6"/>
  <c r="U102" i="6"/>
  <c r="S102" i="6"/>
  <c r="AA102" i="6"/>
  <c r="Y102" i="6"/>
  <c r="K102" i="6"/>
  <c r="I101" i="6"/>
  <c r="U101" i="6"/>
  <c r="S101" i="6"/>
  <c r="AA101" i="6"/>
  <c r="Y101" i="6"/>
  <c r="K101" i="6"/>
  <c r="I100" i="6"/>
  <c r="U100" i="6"/>
  <c r="S100" i="6"/>
  <c r="AA100" i="6"/>
  <c r="Y100" i="6"/>
  <c r="K100" i="6"/>
  <c r="I99" i="6"/>
  <c r="U99" i="6"/>
  <c r="S99" i="6"/>
  <c r="AA99" i="6"/>
  <c r="Y99" i="6"/>
  <c r="K99" i="6"/>
  <c r="I98" i="6"/>
  <c r="U98" i="6"/>
  <c r="S98" i="6"/>
  <c r="AA98" i="6"/>
  <c r="Y98" i="6"/>
  <c r="K98" i="6"/>
  <c r="I97" i="6"/>
  <c r="U97" i="6"/>
  <c r="S97" i="6"/>
  <c r="AA97" i="6"/>
  <c r="Y97" i="6"/>
  <c r="K97" i="6"/>
  <c r="I96" i="6"/>
  <c r="U96" i="6"/>
  <c r="S96" i="6"/>
  <c r="AA96" i="6"/>
  <c r="Y96" i="6"/>
  <c r="K96" i="6"/>
  <c r="I95" i="6"/>
  <c r="U95" i="6"/>
  <c r="S95" i="6"/>
  <c r="AA95" i="6"/>
  <c r="Y95" i="6"/>
  <c r="K95" i="6"/>
  <c r="I94" i="6"/>
  <c r="U94" i="6"/>
  <c r="S94" i="6"/>
  <c r="AA94" i="6"/>
  <c r="Y94" i="6"/>
  <c r="K94" i="6"/>
  <c r="I93" i="6"/>
  <c r="U93" i="6"/>
  <c r="T93" i="6"/>
  <c r="S93" i="6"/>
  <c r="AA93" i="6"/>
  <c r="Y93" i="6"/>
  <c r="K93" i="6"/>
  <c r="I92" i="6"/>
  <c r="U92" i="6"/>
  <c r="S92" i="6"/>
  <c r="AA92" i="6"/>
  <c r="Y92" i="6"/>
  <c r="K92" i="6"/>
  <c r="I91" i="6"/>
  <c r="S91" i="6"/>
  <c r="AA91" i="6"/>
  <c r="T91" i="6"/>
  <c r="K91" i="6"/>
  <c r="I90" i="6"/>
  <c r="U90" i="6"/>
  <c r="T90" i="6"/>
  <c r="S90" i="6"/>
  <c r="AA90" i="6"/>
  <c r="Y90" i="6"/>
  <c r="K90" i="6"/>
  <c r="I89" i="6"/>
  <c r="U89" i="6"/>
  <c r="S89" i="6"/>
  <c r="AA89" i="6"/>
  <c r="Y89" i="6"/>
  <c r="K89" i="6"/>
  <c r="I88" i="6"/>
  <c r="U88" i="6"/>
  <c r="S88" i="6"/>
  <c r="AA88" i="6"/>
  <c r="Y88" i="6"/>
  <c r="K88" i="6"/>
  <c r="I87" i="6"/>
  <c r="U87" i="6"/>
  <c r="T87" i="6"/>
  <c r="S87" i="6"/>
  <c r="AA87" i="6"/>
  <c r="Y87" i="6"/>
  <c r="K87" i="6"/>
  <c r="I86" i="6"/>
  <c r="U86" i="6"/>
  <c r="S86" i="6"/>
  <c r="AA86" i="6"/>
  <c r="Y86" i="6"/>
  <c r="K86" i="6"/>
  <c r="I85" i="6"/>
  <c r="S85" i="6"/>
  <c r="AA85" i="6"/>
  <c r="T85" i="6"/>
  <c r="K85" i="6"/>
  <c r="I84" i="6"/>
  <c r="U84" i="6"/>
  <c r="S84" i="6"/>
  <c r="AA84" i="6"/>
  <c r="Y84" i="6"/>
  <c r="K84" i="6"/>
  <c r="I83" i="6"/>
  <c r="U83" i="6"/>
  <c r="S83" i="6"/>
  <c r="AA83" i="6"/>
  <c r="Y83" i="6"/>
  <c r="K83" i="6"/>
  <c r="I82" i="6"/>
  <c r="S82" i="6"/>
  <c r="AA82" i="6"/>
  <c r="T82" i="6"/>
  <c r="K82" i="6"/>
  <c r="I81" i="6"/>
  <c r="U81" i="6"/>
  <c r="S81" i="6"/>
  <c r="AA81" i="6"/>
  <c r="Y81" i="6"/>
  <c r="K81" i="6"/>
  <c r="I80" i="6"/>
  <c r="U80" i="6"/>
  <c r="S80" i="6"/>
  <c r="AA80" i="6"/>
  <c r="Y80" i="6"/>
  <c r="K80" i="6"/>
  <c r="I79" i="6"/>
  <c r="U79" i="6"/>
  <c r="S79" i="6"/>
  <c r="AA79" i="6"/>
  <c r="Y79" i="6"/>
  <c r="K79" i="6"/>
  <c r="I78" i="6"/>
  <c r="U78" i="6"/>
  <c r="S78" i="6"/>
  <c r="AA78" i="6"/>
  <c r="Y78" i="6"/>
  <c r="K78" i="6"/>
  <c r="I77" i="6"/>
  <c r="U77" i="6"/>
  <c r="S77" i="6"/>
  <c r="AA77" i="6"/>
  <c r="Y77" i="6"/>
  <c r="K77" i="6"/>
  <c r="I76" i="6"/>
  <c r="U76" i="6"/>
  <c r="S76" i="6"/>
  <c r="AA76" i="6"/>
  <c r="Y76" i="6"/>
  <c r="K76" i="6"/>
  <c r="I75" i="6"/>
  <c r="U75" i="6"/>
  <c r="S75" i="6"/>
  <c r="AA75" i="6"/>
  <c r="Y75" i="6"/>
  <c r="K75" i="6"/>
  <c r="I74" i="6"/>
  <c r="U74" i="6"/>
  <c r="S74" i="6"/>
  <c r="AA74" i="6"/>
  <c r="Y74" i="6"/>
  <c r="K74" i="6"/>
  <c r="I73" i="6"/>
  <c r="S73" i="6"/>
  <c r="AA73" i="6"/>
  <c r="T73" i="6"/>
  <c r="K73" i="6"/>
  <c r="I72" i="6"/>
  <c r="S72" i="6"/>
  <c r="AA72" i="6"/>
  <c r="T72" i="6"/>
  <c r="K72" i="6"/>
  <c r="I71" i="6"/>
  <c r="U71" i="6"/>
  <c r="S71" i="6"/>
  <c r="AA71" i="6"/>
  <c r="Y71" i="6"/>
  <c r="K71" i="6"/>
  <c r="I70" i="6"/>
  <c r="U70" i="6"/>
  <c r="S70" i="6"/>
  <c r="AA70" i="6"/>
  <c r="Y70" i="6"/>
  <c r="K70" i="6"/>
  <c r="I69" i="6"/>
  <c r="U69" i="6"/>
  <c r="S69" i="6"/>
  <c r="AA69" i="6"/>
  <c r="Y69" i="6"/>
  <c r="K69" i="6"/>
  <c r="I68" i="6"/>
  <c r="U68" i="6"/>
  <c r="S68" i="6"/>
  <c r="AA68" i="6"/>
  <c r="Y68" i="6"/>
  <c r="K68" i="6"/>
  <c r="I67" i="6"/>
  <c r="U67" i="6"/>
  <c r="S67" i="6"/>
  <c r="AA67" i="6"/>
  <c r="Y67" i="6"/>
  <c r="K67" i="6"/>
  <c r="I66" i="6"/>
  <c r="U66" i="6"/>
  <c r="S66" i="6"/>
  <c r="AA66" i="6"/>
  <c r="Y66" i="6"/>
  <c r="K66" i="6"/>
  <c r="I65" i="6"/>
  <c r="U65" i="6"/>
  <c r="S65" i="6"/>
  <c r="AA65" i="6"/>
  <c r="Y65" i="6"/>
  <c r="K65" i="6"/>
  <c r="I64" i="6"/>
  <c r="U64" i="6"/>
  <c r="S64" i="6"/>
  <c r="AA64" i="6"/>
  <c r="Y64" i="6"/>
  <c r="K64" i="6"/>
  <c r="I63" i="6"/>
  <c r="U63" i="6"/>
  <c r="S63" i="6"/>
  <c r="AA63" i="6"/>
  <c r="Y63" i="6"/>
  <c r="K63" i="6"/>
  <c r="I62" i="6"/>
  <c r="U62" i="6"/>
  <c r="S62" i="6"/>
  <c r="AA62" i="6"/>
  <c r="Y62" i="6"/>
  <c r="K62" i="6"/>
  <c r="I61" i="6"/>
  <c r="U61" i="6"/>
  <c r="S61" i="6"/>
  <c r="AA61" i="6"/>
  <c r="Y61" i="6"/>
  <c r="K61" i="6"/>
  <c r="I60" i="6"/>
  <c r="U60" i="6"/>
  <c r="S60" i="6"/>
  <c r="AA60" i="6"/>
  <c r="Y60" i="6"/>
  <c r="K60" i="6"/>
  <c r="I59" i="6"/>
  <c r="U59" i="6"/>
  <c r="S59" i="6"/>
  <c r="AA59" i="6"/>
  <c r="Y59" i="6"/>
  <c r="K59" i="6"/>
  <c r="I58" i="6"/>
  <c r="U58" i="6"/>
  <c r="S58" i="6"/>
  <c r="AA58" i="6"/>
  <c r="Y58" i="6"/>
  <c r="K58" i="6"/>
  <c r="I57" i="6"/>
  <c r="U57" i="6"/>
  <c r="S57" i="6"/>
  <c r="AA57" i="6"/>
  <c r="Y57" i="6"/>
  <c r="K57" i="6"/>
  <c r="I56" i="6"/>
  <c r="U56" i="6"/>
  <c r="S56" i="6"/>
  <c r="AA56" i="6"/>
  <c r="Y56" i="6"/>
  <c r="K56" i="6"/>
  <c r="I55" i="6"/>
  <c r="U55" i="6"/>
  <c r="S55" i="6"/>
  <c r="AA55" i="6"/>
  <c r="Y55" i="6"/>
  <c r="K55" i="6"/>
  <c r="I54" i="6"/>
  <c r="U54" i="6"/>
  <c r="S54" i="6"/>
  <c r="AA54" i="6"/>
  <c r="Y54" i="6"/>
  <c r="K54" i="6"/>
  <c r="I53" i="6"/>
  <c r="U53" i="6"/>
  <c r="S53" i="6"/>
  <c r="AA53" i="6"/>
  <c r="Y53" i="6"/>
  <c r="K53" i="6"/>
  <c r="I52" i="6"/>
  <c r="U52" i="6"/>
  <c r="S52" i="6"/>
  <c r="AA52" i="6"/>
  <c r="Y52" i="6"/>
  <c r="K52" i="6"/>
  <c r="I51" i="6"/>
  <c r="S51" i="6"/>
  <c r="AA51" i="6"/>
  <c r="T51" i="6"/>
  <c r="K51" i="6"/>
  <c r="I50" i="6"/>
  <c r="U50" i="6"/>
  <c r="S50" i="6"/>
  <c r="AA50" i="6"/>
  <c r="Y50" i="6"/>
  <c r="K50" i="6"/>
  <c r="I49" i="6"/>
  <c r="U49" i="6"/>
  <c r="S49" i="6"/>
  <c r="AA49" i="6"/>
  <c r="Y49" i="6"/>
  <c r="K49" i="6"/>
  <c r="I48" i="6"/>
  <c r="U48" i="6"/>
  <c r="S48" i="6"/>
  <c r="AA48" i="6"/>
  <c r="Y48" i="6"/>
  <c r="K48" i="6"/>
  <c r="I47" i="6"/>
  <c r="U47" i="6"/>
  <c r="S47" i="6"/>
  <c r="AA47" i="6"/>
  <c r="Y47" i="6"/>
  <c r="K47" i="6"/>
  <c r="I46" i="6"/>
  <c r="U46" i="6"/>
  <c r="S46" i="6"/>
  <c r="AA46" i="6"/>
  <c r="Y46" i="6"/>
  <c r="K46" i="6"/>
  <c r="I45" i="6"/>
  <c r="U45" i="6"/>
  <c r="S45" i="6"/>
  <c r="AA45" i="6"/>
  <c r="Y45" i="6"/>
  <c r="K45" i="6"/>
  <c r="I44" i="6"/>
  <c r="S44" i="6"/>
  <c r="AA44" i="6"/>
  <c r="T44" i="6"/>
  <c r="K44" i="6"/>
  <c r="I43" i="6"/>
  <c r="U43" i="6"/>
  <c r="S43" i="6"/>
  <c r="AA43" i="6"/>
  <c r="Y43" i="6"/>
  <c r="K43" i="6"/>
  <c r="I42" i="6"/>
  <c r="U42" i="6"/>
  <c r="S42" i="6"/>
  <c r="AA42" i="6"/>
  <c r="Y42" i="6"/>
  <c r="K42" i="6"/>
  <c r="I41" i="6"/>
  <c r="U41" i="6"/>
  <c r="S41" i="6"/>
  <c r="AA41" i="6"/>
  <c r="Y41" i="6"/>
  <c r="K41" i="6"/>
  <c r="I40" i="6"/>
  <c r="U40" i="6"/>
  <c r="S40" i="6"/>
  <c r="AA40" i="6"/>
  <c r="Y40" i="6"/>
  <c r="K40" i="6"/>
  <c r="I39" i="6"/>
  <c r="U39" i="6"/>
  <c r="S39" i="6"/>
  <c r="AA39" i="6"/>
  <c r="Y39" i="6"/>
  <c r="K39" i="6"/>
  <c r="I38" i="6"/>
  <c r="U38" i="6"/>
  <c r="S38" i="6"/>
  <c r="AA38" i="6"/>
  <c r="Y38" i="6"/>
  <c r="K38" i="6"/>
  <c r="I37" i="6"/>
  <c r="U37" i="6"/>
  <c r="S37" i="6"/>
  <c r="AA37" i="6"/>
  <c r="Y37" i="6"/>
  <c r="K37" i="6"/>
  <c r="I36" i="6"/>
  <c r="U36" i="6"/>
  <c r="S36" i="6"/>
  <c r="AA36" i="6"/>
  <c r="Y36" i="6"/>
  <c r="K36" i="6"/>
  <c r="I35" i="6"/>
  <c r="U35" i="6"/>
  <c r="S35" i="6"/>
  <c r="AA35" i="6"/>
  <c r="Y35" i="6"/>
  <c r="K35" i="6"/>
  <c r="I34" i="6"/>
  <c r="U34" i="6"/>
  <c r="S34" i="6"/>
  <c r="AA34" i="6"/>
  <c r="Y34" i="6"/>
  <c r="K34" i="6"/>
  <c r="I33" i="6"/>
  <c r="U33" i="6"/>
  <c r="S33" i="6"/>
  <c r="AA33" i="6"/>
  <c r="Y33" i="6"/>
  <c r="K33" i="6"/>
  <c r="I32" i="6"/>
  <c r="U32" i="6"/>
  <c r="S32" i="6"/>
  <c r="AA32" i="6"/>
  <c r="Y32" i="6"/>
  <c r="K32" i="6"/>
  <c r="I31" i="6"/>
  <c r="U31" i="6"/>
  <c r="S31" i="6"/>
  <c r="AA31" i="6"/>
  <c r="Y31" i="6"/>
  <c r="K31" i="6"/>
  <c r="I30" i="6"/>
  <c r="U30" i="6"/>
  <c r="S30" i="6"/>
  <c r="AA30" i="6"/>
  <c r="Y30" i="6"/>
  <c r="K30" i="6"/>
  <c r="I29" i="6"/>
  <c r="U29" i="6"/>
  <c r="S29" i="6"/>
  <c r="AA29" i="6"/>
  <c r="Y29" i="6"/>
  <c r="K29" i="6"/>
  <c r="I28" i="6"/>
  <c r="U28" i="6"/>
  <c r="S28" i="6"/>
  <c r="AA28" i="6"/>
  <c r="Y28" i="6"/>
  <c r="P28" i="6"/>
  <c r="K28" i="6"/>
  <c r="I27" i="6"/>
  <c r="U27" i="6"/>
  <c r="S27" i="6"/>
  <c r="AA27" i="6"/>
  <c r="Y27" i="6"/>
  <c r="K27" i="6"/>
  <c r="I26" i="6"/>
  <c r="U26" i="6"/>
  <c r="S26" i="6"/>
  <c r="AA26" i="6"/>
  <c r="Y26" i="6"/>
  <c r="K26" i="6"/>
  <c r="I25" i="6"/>
  <c r="U25" i="6"/>
  <c r="S25" i="6"/>
  <c r="AA25" i="6"/>
  <c r="Y25" i="6"/>
  <c r="K25" i="6"/>
  <c r="I24" i="6"/>
  <c r="U24" i="6"/>
  <c r="S24" i="6"/>
  <c r="AA24" i="6"/>
  <c r="Y24" i="6"/>
  <c r="K24" i="6"/>
  <c r="I23" i="6"/>
  <c r="U23" i="6"/>
  <c r="S23" i="6"/>
  <c r="AA23" i="6"/>
  <c r="Y23" i="6"/>
  <c r="K23" i="6"/>
  <c r="I22" i="6"/>
  <c r="U22" i="6"/>
  <c r="S22" i="6"/>
  <c r="AA22" i="6"/>
  <c r="Y22" i="6"/>
  <c r="K22" i="6"/>
  <c r="I21" i="6"/>
  <c r="U21" i="6"/>
  <c r="S21" i="6"/>
  <c r="AA21" i="6"/>
  <c r="Y21" i="6"/>
  <c r="K21" i="6"/>
  <c r="I20" i="6"/>
  <c r="U20" i="6"/>
  <c r="S20" i="6"/>
  <c r="AA20" i="6"/>
  <c r="Y20" i="6"/>
  <c r="K20" i="6"/>
  <c r="I19" i="6"/>
  <c r="S19" i="6"/>
  <c r="AA19" i="6"/>
  <c r="T19" i="6"/>
  <c r="K19" i="6"/>
  <c r="I18" i="6"/>
  <c r="U18" i="6"/>
  <c r="S18" i="6"/>
  <c r="AA18" i="6"/>
  <c r="Y18" i="6"/>
  <c r="K18" i="6"/>
  <c r="I17" i="6"/>
  <c r="S17" i="6"/>
  <c r="AA17" i="6"/>
  <c r="T17" i="6"/>
  <c r="K17" i="6"/>
  <c r="I16" i="6"/>
  <c r="U16" i="6"/>
  <c r="S16" i="6"/>
  <c r="AA16" i="6"/>
  <c r="Y16" i="6"/>
  <c r="K16" i="6"/>
  <c r="I15" i="6"/>
  <c r="U15" i="6"/>
  <c r="S15" i="6"/>
  <c r="AA15" i="6"/>
  <c r="Y15" i="6"/>
  <c r="K15" i="6"/>
  <c r="I14" i="6"/>
  <c r="U14" i="6"/>
  <c r="S14" i="6"/>
  <c r="AA14" i="6"/>
  <c r="Y14" i="6"/>
  <c r="K14" i="6"/>
  <c r="I13" i="6"/>
  <c r="S13" i="6"/>
  <c r="AA13" i="6"/>
  <c r="T13" i="6"/>
  <c r="K13" i="6"/>
  <c r="I12" i="6"/>
  <c r="S12" i="6"/>
  <c r="AA12" i="6"/>
  <c r="T12" i="6"/>
  <c r="O12" i="6"/>
  <c r="N12" i="6"/>
  <c r="K12" i="6"/>
  <c r="I11" i="6"/>
  <c r="U11" i="6"/>
  <c r="S11" i="6"/>
  <c r="AA11" i="6"/>
  <c r="Y11" i="6"/>
  <c r="K11" i="6"/>
  <c r="I10" i="6"/>
  <c r="U10" i="6"/>
  <c r="S10" i="6"/>
  <c r="AA10" i="6"/>
  <c r="Y10" i="6"/>
  <c r="K10" i="6"/>
  <c r="I9" i="6"/>
  <c r="U9" i="6"/>
  <c r="S9" i="6"/>
  <c r="AA9" i="6"/>
  <c r="Y9" i="6"/>
  <c r="K9" i="6"/>
  <c r="I8" i="6"/>
  <c r="U8" i="6"/>
  <c r="S8" i="6"/>
  <c r="AA8" i="6"/>
  <c r="Y8" i="6"/>
  <c r="K8" i="6"/>
  <c r="I7" i="6"/>
  <c r="U7" i="6"/>
  <c r="S7" i="6"/>
  <c r="AA7" i="6"/>
  <c r="Y7" i="6"/>
  <c r="K7" i="6"/>
  <c r="I6" i="6"/>
  <c r="U6" i="6"/>
  <c r="S6" i="6"/>
  <c r="AA6" i="6"/>
  <c r="Y6" i="6"/>
  <c r="K6" i="6"/>
  <c r="I5" i="6"/>
  <c r="U5" i="6"/>
  <c r="S5" i="6"/>
  <c r="AA5" i="6"/>
  <c r="Y5" i="6"/>
  <c r="K5" i="6"/>
  <c r="I4" i="6"/>
  <c r="U4" i="6"/>
  <c r="S4" i="6"/>
  <c r="AA4" i="6"/>
  <c r="Y4" i="6"/>
  <c r="K4" i="6"/>
  <c r="I3" i="6"/>
  <c r="U3" i="6"/>
  <c r="S3" i="6"/>
  <c r="AA3" i="6"/>
  <c r="Y3" i="6"/>
  <c r="K3" i="6"/>
  <c r="I2" i="6"/>
  <c r="S2" i="6"/>
  <c r="AA2" i="6"/>
  <c r="Y2" i="6"/>
  <c r="K2" i="6"/>
  <c r="P28" i="4"/>
  <c r="I3" i="4"/>
  <c r="U3" i="4"/>
  <c r="AC3" i="4"/>
  <c r="I4" i="4"/>
  <c r="U4" i="4"/>
  <c r="AC4" i="4"/>
  <c r="I5" i="4"/>
  <c r="U5" i="4"/>
  <c r="AC5" i="4"/>
  <c r="I6" i="4"/>
  <c r="U6" i="4"/>
  <c r="AC6" i="4"/>
  <c r="I7" i="4"/>
  <c r="U7" i="4"/>
  <c r="AC7" i="4"/>
  <c r="I8" i="4"/>
  <c r="U8" i="4"/>
  <c r="AC8" i="4"/>
  <c r="I9" i="4"/>
  <c r="U9" i="4"/>
  <c r="AC9" i="4"/>
  <c r="I10" i="4"/>
  <c r="U10" i="4"/>
  <c r="AC10" i="4"/>
  <c r="I11" i="4"/>
  <c r="U11" i="4"/>
  <c r="AC11" i="4"/>
  <c r="I12" i="4"/>
  <c r="I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P3" i="4"/>
  <c r="U12" i="4"/>
  <c r="AC12" i="4"/>
  <c r="U13" i="4"/>
  <c r="AC13" i="4"/>
  <c r="U14" i="4"/>
  <c r="AC14" i="4"/>
  <c r="U15" i="4"/>
  <c r="AC15" i="4"/>
  <c r="U16" i="4"/>
  <c r="AC16" i="4"/>
  <c r="U17" i="4"/>
  <c r="AC17" i="4"/>
  <c r="U18" i="4"/>
  <c r="AC18" i="4"/>
  <c r="U19" i="4"/>
  <c r="AC19" i="4"/>
  <c r="U20" i="4"/>
  <c r="AC20" i="4"/>
  <c r="U21" i="4"/>
  <c r="AC21" i="4"/>
  <c r="U22" i="4"/>
  <c r="AC22" i="4"/>
  <c r="U23" i="4"/>
  <c r="AC23" i="4"/>
  <c r="U24" i="4"/>
  <c r="AC24" i="4"/>
  <c r="U25" i="4"/>
  <c r="AC25" i="4"/>
  <c r="U26" i="4"/>
  <c r="AC26" i="4"/>
  <c r="U27" i="4"/>
  <c r="AC27" i="4"/>
  <c r="U28" i="4"/>
  <c r="AC28" i="4"/>
  <c r="U29" i="4"/>
  <c r="AC29" i="4"/>
  <c r="U30" i="4"/>
  <c r="AC30" i="4"/>
  <c r="U31" i="4"/>
  <c r="AC31" i="4"/>
  <c r="U32" i="4"/>
  <c r="AC32" i="4"/>
  <c r="U33" i="4"/>
  <c r="AC33" i="4"/>
  <c r="U34" i="4"/>
  <c r="AC34" i="4"/>
  <c r="U35" i="4"/>
  <c r="AC35" i="4"/>
  <c r="U36" i="4"/>
  <c r="AC36" i="4"/>
  <c r="U37" i="4"/>
  <c r="AC37" i="4"/>
  <c r="U38" i="4"/>
  <c r="AC38" i="4"/>
  <c r="U39" i="4"/>
  <c r="AC39" i="4"/>
  <c r="U40" i="4"/>
  <c r="AC40" i="4"/>
  <c r="U41" i="4"/>
  <c r="AC41" i="4"/>
  <c r="U42" i="4"/>
  <c r="AC42" i="4"/>
  <c r="U43" i="4"/>
  <c r="AC43" i="4"/>
  <c r="U44" i="4"/>
  <c r="AC44" i="4"/>
  <c r="U45" i="4"/>
  <c r="AC45" i="4"/>
  <c r="U46" i="4"/>
  <c r="AC46" i="4"/>
  <c r="U47" i="4"/>
  <c r="AC47" i="4"/>
  <c r="U48" i="4"/>
  <c r="AC48" i="4"/>
  <c r="U49" i="4"/>
  <c r="AC49" i="4"/>
  <c r="U50" i="4"/>
  <c r="AC50" i="4"/>
  <c r="U51" i="4"/>
  <c r="AC51" i="4"/>
  <c r="U52" i="4"/>
  <c r="AC52" i="4"/>
  <c r="U53" i="4"/>
  <c r="AC53" i="4"/>
  <c r="U54" i="4"/>
  <c r="AC54" i="4"/>
  <c r="U55" i="4"/>
  <c r="AC55" i="4"/>
  <c r="U56" i="4"/>
  <c r="AC56" i="4"/>
  <c r="U57" i="4"/>
  <c r="AC57" i="4"/>
  <c r="U58" i="4"/>
  <c r="AC58" i="4"/>
  <c r="U59" i="4"/>
  <c r="AC59" i="4"/>
  <c r="U60" i="4"/>
  <c r="AC60" i="4"/>
  <c r="U61" i="4"/>
  <c r="AC61" i="4"/>
  <c r="U62" i="4"/>
  <c r="AC62" i="4"/>
  <c r="U63" i="4"/>
  <c r="AC63" i="4"/>
  <c r="U64" i="4"/>
  <c r="AC64" i="4"/>
  <c r="U65" i="4"/>
  <c r="AC65" i="4"/>
  <c r="U66" i="4"/>
  <c r="AC66" i="4"/>
  <c r="U67" i="4"/>
  <c r="AC67" i="4"/>
  <c r="U68" i="4"/>
  <c r="AC68" i="4"/>
  <c r="U69" i="4"/>
  <c r="AC69" i="4"/>
  <c r="U70" i="4"/>
  <c r="AC70" i="4"/>
  <c r="U71" i="4"/>
  <c r="AC71" i="4"/>
  <c r="U72" i="4"/>
  <c r="AC72" i="4"/>
  <c r="U73" i="4"/>
  <c r="AC73" i="4"/>
  <c r="U74" i="4"/>
  <c r="AC74" i="4"/>
  <c r="U75" i="4"/>
  <c r="AC75" i="4"/>
  <c r="U76" i="4"/>
  <c r="AC76" i="4"/>
  <c r="U77" i="4"/>
  <c r="AC77" i="4"/>
  <c r="U78" i="4"/>
  <c r="AC78" i="4"/>
  <c r="U79" i="4"/>
  <c r="AC79" i="4"/>
  <c r="U80" i="4"/>
  <c r="AC80" i="4"/>
  <c r="U81" i="4"/>
  <c r="AC81" i="4"/>
  <c r="U82" i="4"/>
  <c r="AC82" i="4"/>
  <c r="U83" i="4"/>
  <c r="AC83" i="4"/>
  <c r="U84" i="4"/>
  <c r="AC84" i="4"/>
  <c r="U85" i="4"/>
  <c r="AC85" i="4"/>
  <c r="U86" i="4"/>
  <c r="AC86" i="4"/>
  <c r="U87" i="4"/>
  <c r="AC87" i="4"/>
  <c r="U88" i="4"/>
  <c r="AC88" i="4"/>
  <c r="U89" i="4"/>
  <c r="AC89" i="4"/>
  <c r="U90" i="4"/>
  <c r="AC90" i="4"/>
  <c r="U91" i="4"/>
  <c r="AC91" i="4"/>
  <c r="U92" i="4"/>
  <c r="AC92" i="4"/>
  <c r="U93" i="4"/>
  <c r="AC93" i="4"/>
  <c r="U94" i="4"/>
  <c r="AC94" i="4"/>
  <c r="U95" i="4"/>
  <c r="AC95" i="4"/>
  <c r="U96" i="4"/>
  <c r="AC96" i="4"/>
  <c r="U97" i="4"/>
  <c r="AC97" i="4"/>
  <c r="U98" i="4"/>
  <c r="AC98" i="4"/>
  <c r="U99" i="4"/>
  <c r="AC99" i="4"/>
  <c r="U100" i="4"/>
  <c r="AC100" i="4"/>
  <c r="U101" i="4"/>
  <c r="AC101" i="4"/>
  <c r="U102" i="4"/>
  <c r="AC102" i="4"/>
  <c r="U103" i="4"/>
  <c r="AC103" i="4"/>
  <c r="U104" i="4"/>
  <c r="AC104" i="4"/>
  <c r="U105" i="4"/>
  <c r="AC105" i="4"/>
  <c r="U106" i="4"/>
  <c r="AC106" i="4"/>
  <c r="U107" i="4"/>
  <c r="AC107" i="4"/>
  <c r="U108" i="4"/>
  <c r="AC108" i="4"/>
  <c r="U109" i="4"/>
  <c r="AC109" i="4"/>
  <c r="U110" i="4"/>
  <c r="AC110" i="4"/>
  <c r="U111" i="4"/>
  <c r="AC111" i="4"/>
  <c r="U112" i="4"/>
  <c r="AC112" i="4"/>
  <c r="U113" i="4"/>
  <c r="AC113" i="4"/>
  <c r="U114" i="4"/>
  <c r="AC114" i="4"/>
  <c r="U115" i="4"/>
  <c r="AC115" i="4"/>
  <c r="U116" i="4"/>
  <c r="AC116" i="4"/>
  <c r="U117" i="4"/>
  <c r="AC117" i="4"/>
  <c r="U118" i="4"/>
  <c r="AC118" i="4"/>
  <c r="U2" i="4"/>
  <c r="AC2" i="4"/>
  <c r="S3" i="4"/>
  <c r="AA3" i="4"/>
  <c r="T3" i="4"/>
  <c r="AB3" i="4"/>
  <c r="S4" i="4"/>
  <c r="AA4" i="4"/>
  <c r="T4" i="4"/>
  <c r="AB4" i="4"/>
  <c r="S5" i="4"/>
  <c r="AA5" i="4"/>
  <c r="T5" i="4"/>
  <c r="AB5" i="4"/>
  <c r="S6" i="4"/>
  <c r="AA6" i="4"/>
  <c r="T6" i="4"/>
  <c r="AB6" i="4"/>
  <c r="S7" i="4"/>
  <c r="AA7" i="4"/>
  <c r="T7" i="4"/>
  <c r="AB7" i="4"/>
  <c r="S8" i="4"/>
  <c r="AA8" i="4"/>
  <c r="T8" i="4"/>
  <c r="AB8" i="4"/>
  <c r="S9" i="4"/>
  <c r="AA9" i="4"/>
  <c r="T9" i="4"/>
  <c r="AB9" i="4"/>
  <c r="S10" i="4"/>
  <c r="AA10" i="4"/>
  <c r="T10" i="4"/>
  <c r="AB10" i="4"/>
  <c r="S11" i="4"/>
  <c r="AA11" i="4"/>
  <c r="T11" i="4"/>
  <c r="AB11" i="4"/>
  <c r="S12" i="4"/>
  <c r="AA12" i="4"/>
  <c r="AB12" i="4"/>
  <c r="S13" i="4"/>
  <c r="AA13" i="4"/>
  <c r="AB13" i="4"/>
  <c r="S14" i="4"/>
  <c r="AA14" i="4"/>
  <c r="T14" i="4"/>
  <c r="AB14" i="4"/>
  <c r="S15" i="4"/>
  <c r="AA15" i="4"/>
  <c r="T15" i="4"/>
  <c r="AB15" i="4"/>
  <c r="S16" i="4"/>
  <c r="AA16" i="4"/>
  <c r="T16" i="4"/>
  <c r="AB16" i="4"/>
  <c r="S17" i="4"/>
  <c r="AA17" i="4"/>
  <c r="AB17" i="4"/>
  <c r="S18" i="4"/>
  <c r="AA18" i="4"/>
  <c r="T18" i="4"/>
  <c r="AB18" i="4"/>
  <c r="S19" i="4"/>
  <c r="AA19" i="4"/>
  <c r="AB19" i="4"/>
  <c r="S20" i="4"/>
  <c r="AA20" i="4"/>
  <c r="T20" i="4"/>
  <c r="AB20" i="4"/>
  <c r="S21" i="4"/>
  <c r="AA21" i="4"/>
  <c r="T21" i="4"/>
  <c r="AB21" i="4"/>
  <c r="S22" i="4"/>
  <c r="AA22" i="4"/>
  <c r="T22" i="4"/>
  <c r="AB22" i="4"/>
  <c r="S23" i="4"/>
  <c r="AA23" i="4"/>
  <c r="T23" i="4"/>
  <c r="AB23" i="4"/>
  <c r="S24" i="4"/>
  <c r="AA24" i="4"/>
  <c r="T24" i="4"/>
  <c r="AB24" i="4"/>
  <c r="S25" i="4"/>
  <c r="AA25" i="4"/>
  <c r="T25" i="4"/>
  <c r="AB25" i="4"/>
  <c r="S26" i="4"/>
  <c r="AA26" i="4"/>
  <c r="T26" i="4"/>
  <c r="AB26" i="4"/>
  <c r="S27" i="4"/>
  <c r="AA27" i="4"/>
  <c r="T27" i="4"/>
  <c r="AB27" i="4"/>
  <c r="S28" i="4"/>
  <c r="AA28" i="4"/>
  <c r="T28" i="4"/>
  <c r="AB28" i="4"/>
  <c r="S29" i="4"/>
  <c r="AA29" i="4"/>
  <c r="T29" i="4"/>
  <c r="AB29" i="4"/>
  <c r="S30" i="4"/>
  <c r="AA30" i="4"/>
  <c r="T30" i="4"/>
  <c r="AB30" i="4"/>
  <c r="S31" i="4"/>
  <c r="AA31" i="4"/>
  <c r="T31" i="4"/>
  <c r="AB31" i="4"/>
  <c r="S32" i="4"/>
  <c r="AA32" i="4"/>
  <c r="T32" i="4"/>
  <c r="AB32" i="4"/>
  <c r="S33" i="4"/>
  <c r="AA33" i="4"/>
  <c r="T33" i="4"/>
  <c r="AB33" i="4"/>
  <c r="S34" i="4"/>
  <c r="AA34" i="4"/>
  <c r="T34" i="4"/>
  <c r="AB34" i="4"/>
  <c r="S35" i="4"/>
  <c r="AA35" i="4"/>
  <c r="T35" i="4"/>
  <c r="AB35" i="4"/>
  <c r="S36" i="4"/>
  <c r="AA36" i="4"/>
  <c r="T36" i="4"/>
  <c r="AB36" i="4"/>
  <c r="S37" i="4"/>
  <c r="AA37" i="4"/>
  <c r="T37" i="4"/>
  <c r="AB37" i="4"/>
  <c r="S38" i="4"/>
  <c r="AA38" i="4"/>
  <c r="T38" i="4"/>
  <c r="AB38" i="4"/>
  <c r="S39" i="4"/>
  <c r="AA39" i="4"/>
  <c r="T39" i="4"/>
  <c r="AB39" i="4"/>
  <c r="S40" i="4"/>
  <c r="AA40" i="4"/>
  <c r="T40" i="4"/>
  <c r="AB40" i="4"/>
  <c r="S41" i="4"/>
  <c r="AA41" i="4"/>
  <c r="T41" i="4"/>
  <c r="AB41" i="4"/>
  <c r="S42" i="4"/>
  <c r="AA42" i="4"/>
  <c r="T42" i="4"/>
  <c r="AB42" i="4"/>
  <c r="S43" i="4"/>
  <c r="AA43" i="4"/>
  <c r="T43" i="4"/>
  <c r="AB43" i="4"/>
  <c r="S44" i="4"/>
  <c r="AA44" i="4"/>
  <c r="AB44" i="4"/>
  <c r="S45" i="4"/>
  <c r="AA45" i="4"/>
  <c r="T45" i="4"/>
  <c r="AB45" i="4"/>
  <c r="S46" i="4"/>
  <c r="AA46" i="4"/>
  <c r="T46" i="4"/>
  <c r="AB46" i="4"/>
  <c r="S47" i="4"/>
  <c r="AA47" i="4"/>
  <c r="T47" i="4"/>
  <c r="AB47" i="4"/>
  <c r="S48" i="4"/>
  <c r="AA48" i="4"/>
  <c r="T48" i="4"/>
  <c r="AB48" i="4"/>
  <c r="S49" i="4"/>
  <c r="AA49" i="4"/>
  <c r="T49" i="4"/>
  <c r="AB49" i="4"/>
  <c r="S50" i="4"/>
  <c r="AA50" i="4"/>
  <c r="T50" i="4"/>
  <c r="AB50" i="4"/>
  <c r="S51" i="4"/>
  <c r="AA51" i="4"/>
  <c r="AB51" i="4"/>
  <c r="S52" i="4"/>
  <c r="AA52" i="4"/>
  <c r="T52" i="4"/>
  <c r="AB52" i="4"/>
  <c r="S53" i="4"/>
  <c r="AA53" i="4"/>
  <c r="T53" i="4"/>
  <c r="AB53" i="4"/>
  <c r="S54" i="4"/>
  <c r="AA54" i="4"/>
  <c r="T54" i="4"/>
  <c r="AB54" i="4"/>
  <c r="S55" i="4"/>
  <c r="AA55" i="4"/>
  <c r="T55" i="4"/>
  <c r="AB55" i="4"/>
  <c r="S56" i="4"/>
  <c r="AA56" i="4"/>
  <c r="T56" i="4"/>
  <c r="AB56" i="4"/>
  <c r="S57" i="4"/>
  <c r="AA57" i="4"/>
  <c r="T57" i="4"/>
  <c r="AB57" i="4"/>
  <c r="S58" i="4"/>
  <c r="AA58" i="4"/>
  <c r="T58" i="4"/>
  <c r="AB58" i="4"/>
  <c r="S59" i="4"/>
  <c r="AA59" i="4"/>
  <c r="T59" i="4"/>
  <c r="AB59" i="4"/>
  <c r="S60" i="4"/>
  <c r="AA60" i="4"/>
  <c r="T60" i="4"/>
  <c r="AB60" i="4"/>
  <c r="S61" i="4"/>
  <c r="AA61" i="4"/>
  <c r="T61" i="4"/>
  <c r="AB61" i="4"/>
  <c r="S62" i="4"/>
  <c r="AA62" i="4"/>
  <c r="T62" i="4"/>
  <c r="AB62" i="4"/>
  <c r="S63" i="4"/>
  <c r="AA63" i="4"/>
  <c r="T63" i="4"/>
  <c r="AB63" i="4"/>
  <c r="S64" i="4"/>
  <c r="AA64" i="4"/>
  <c r="T64" i="4"/>
  <c r="AB64" i="4"/>
  <c r="S65" i="4"/>
  <c r="AA65" i="4"/>
  <c r="T65" i="4"/>
  <c r="AB65" i="4"/>
  <c r="S66" i="4"/>
  <c r="AA66" i="4"/>
  <c r="T66" i="4"/>
  <c r="AB66" i="4"/>
  <c r="S67" i="4"/>
  <c r="AA67" i="4"/>
  <c r="T67" i="4"/>
  <c r="AB67" i="4"/>
  <c r="S68" i="4"/>
  <c r="AA68" i="4"/>
  <c r="T68" i="4"/>
  <c r="AB68" i="4"/>
  <c r="S69" i="4"/>
  <c r="AA69" i="4"/>
  <c r="T69" i="4"/>
  <c r="AB69" i="4"/>
  <c r="S70" i="4"/>
  <c r="AA70" i="4"/>
  <c r="T70" i="4"/>
  <c r="AB70" i="4"/>
  <c r="S71" i="4"/>
  <c r="AA71" i="4"/>
  <c r="T71" i="4"/>
  <c r="AB71" i="4"/>
  <c r="S72" i="4"/>
  <c r="AA72" i="4"/>
  <c r="AB72" i="4"/>
  <c r="S73" i="4"/>
  <c r="AA73" i="4"/>
  <c r="AB73" i="4"/>
  <c r="S74" i="4"/>
  <c r="AA74" i="4"/>
  <c r="T74" i="4"/>
  <c r="AB74" i="4"/>
  <c r="S75" i="4"/>
  <c r="AA75" i="4"/>
  <c r="T75" i="4"/>
  <c r="AB75" i="4"/>
  <c r="S76" i="4"/>
  <c r="AA76" i="4"/>
  <c r="T76" i="4"/>
  <c r="AB76" i="4"/>
  <c r="S77" i="4"/>
  <c r="AA77" i="4"/>
  <c r="T77" i="4"/>
  <c r="AB77" i="4"/>
  <c r="S78" i="4"/>
  <c r="AA78" i="4"/>
  <c r="T78" i="4"/>
  <c r="AB78" i="4"/>
  <c r="S79" i="4"/>
  <c r="AA79" i="4"/>
  <c r="T79" i="4"/>
  <c r="AB79" i="4"/>
  <c r="S80" i="4"/>
  <c r="AA80" i="4"/>
  <c r="T80" i="4"/>
  <c r="AB80" i="4"/>
  <c r="S81" i="4"/>
  <c r="AA81" i="4"/>
  <c r="T81" i="4"/>
  <c r="AB81" i="4"/>
  <c r="S82" i="4"/>
  <c r="AA82" i="4"/>
  <c r="AB82" i="4"/>
  <c r="S83" i="4"/>
  <c r="AA83" i="4"/>
  <c r="T83" i="4"/>
  <c r="AB83" i="4"/>
  <c r="S84" i="4"/>
  <c r="AA84" i="4"/>
  <c r="T84" i="4"/>
  <c r="AB84" i="4"/>
  <c r="S85" i="4"/>
  <c r="AA85" i="4"/>
  <c r="AB85" i="4"/>
  <c r="S86" i="4"/>
  <c r="AA86" i="4"/>
  <c r="T86" i="4"/>
  <c r="AB86" i="4"/>
  <c r="S87" i="4"/>
  <c r="AA87" i="4"/>
  <c r="T87" i="4"/>
  <c r="AB87" i="4"/>
  <c r="S88" i="4"/>
  <c r="AA88" i="4"/>
  <c r="T88" i="4"/>
  <c r="AB88" i="4"/>
  <c r="S89" i="4"/>
  <c r="AA89" i="4"/>
  <c r="T89" i="4"/>
  <c r="AB89" i="4"/>
  <c r="S90" i="4"/>
  <c r="AA90" i="4"/>
  <c r="T90" i="4"/>
  <c r="AB90" i="4"/>
  <c r="S91" i="4"/>
  <c r="AA91" i="4"/>
  <c r="AB91" i="4"/>
  <c r="S92" i="4"/>
  <c r="AA92" i="4"/>
  <c r="T92" i="4"/>
  <c r="AB92" i="4"/>
  <c r="S93" i="4"/>
  <c r="AA93" i="4"/>
  <c r="T93" i="4"/>
  <c r="AB93" i="4"/>
  <c r="S94" i="4"/>
  <c r="AA94" i="4"/>
  <c r="T94" i="4"/>
  <c r="AB94" i="4"/>
  <c r="S95" i="4"/>
  <c r="AA95" i="4"/>
  <c r="T95" i="4"/>
  <c r="AB95" i="4"/>
  <c r="S96" i="4"/>
  <c r="AA96" i="4"/>
  <c r="T96" i="4"/>
  <c r="AB96" i="4"/>
  <c r="S97" i="4"/>
  <c r="AA97" i="4"/>
  <c r="T97" i="4"/>
  <c r="AB97" i="4"/>
  <c r="S98" i="4"/>
  <c r="AA98" i="4"/>
  <c r="T98" i="4"/>
  <c r="AB98" i="4"/>
  <c r="S99" i="4"/>
  <c r="AA99" i="4"/>
  <c r="T99" i="4"/>
  <c r="AB99" i="4"/>
  <c r="S100" i="4"/>
  <c r="AA100" i="4"/>
  <c r="T100" i="4"/>
  <c r="AB100" i="4"/>
  <c r="S101" i="4"/>
  <c r="AA101" i="4"/>
  <c r="T101" i="4"/>
  <c r="AB101" i="4"/>
  <c r="S102" i="4"/>
  <c r="AA102" i="4"/>
  <c r="T102" i="4"/>
  <c r="AB102" i="4"/>
  <c r="S103" i="4"/>
  <c r="AA103" i="4"/>
  <c r="T103" i="4"/>
  <c r="AB103" i="4"/>
  <c r="S104" i="4"/>
  <c r="AA104" i="4"/>
  <c r="T104" i="4"/>
  <c r="AB104" i="4"/>
  <c r="S105" i="4"/>
  <c r="AA105" i="4"/>
  <c r="T105" i="4"/>
  <c r="AB105" i="4"/>
  <c r="S106" i="4"/>
  <c r="AA106" i="4"/>
  <c r="T106" i="4"/>
  <c r="AB106" i="4"/>
  <c r="S107" i="4"/>
  <c r="AA107" i="4"/>
  <c r="T107" i="4"/>
  <c r="AB107" i="4"/>
  <c r="S108" i="4"/>
  <c r="AA108" i="4"/>
  <c r="T108" i="4"/>
  <c r="AB108" i="4"/>
  <c r="S109" i="4"/>
  <c r="AA109" i="4"/>
  <c r="T109" i="4"/>
  <c r="AB109" i="4"/>
  <c r="S110" i="4"/>
  <c r="AA110" i="4"/>
  <c r="T110" i="4"/>
  <c r="AB110" i="4"/>
  <c r="S111" i="4"/>
  <c r="AA111" i="4"/>
  <c r="T111" i="4"/>
  <c r="AB111" i="4"/>
  <c r="S112" i="4"/>
  <c r="AA112" i="4"/>
  <c r="T112" i="4"/>
  <c r="AB112" i="4"/>
  <c r="S113" i="4"/>
  <c r="AA113" i="4"/>
  <c r="T113" i="4"/>
  <c r="AB113" i="4"/>
  <c r="S114" i="4"/>
  <c r="AA114" i="4"/>
  <c r="T114" i="4"/>
  <c r="AB114" i="4"/>
  <c r="S115" i="4"/>
  <c r="AA115" i="4"/>
  <c r="T115" i="4"/>
  <c r="AB115" i="4"/>
  <c r="S116" i="4"/>
  <c r="AA116" i="4"/>
  <c r="T116" i="4"/>
  <c r="AB116" i="4"/>
  <c r="S117" i="4"/>
  <c r="AA117" i="4"/>
  <c r="T117" i="4"/>
  <c r="AB117" i="4"/>
  <c r="S118" i="4"/>
  <c r="AA118" i="4"/>
  <c r="T118" i="4"/>
  <c r="AB118" i="4"/>
  <c r="T2" i="4"/>
  <c r="AB2" i="4"/>
  <c r="S2" i="4"/>
  <c r="AA2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Q3" i="4"/>
  <c r="C119" i="4"/>
  <c r="B119" i="4"/>
  <c r="Y119" i="4"/>
  <c r="T119" i="4"/>
  <c r="O3" i="4"/>
  <c r="N3" i="4"/>
  <c r="O6" i="4"/>
  <c r="S119" i="4"/>
  <c r="E119" i="4"/>
  <c r="D119" i="4"/>
  <c r="Y2" i="4"/>
  <c r="J118" i="4"/>
  <c r="V118" i="4"/>
  <c r="K118" i="4"/>
  <c r="J117" i="4"/>
  <c r="V117" i="4"/>
  <c r="K117" i="4"/>
  <c r="J116" i="4"/>
  <c r="V116" i="4"/>
  <c r="K116" i="4"/>
  <c r="J115" i="4"/>
  <c r="V115" i="4"/>
  <c r="K115" i="4"/>
  <c r="J114" i="4"/>
  <c r="V114" i="4"/>
  <c r="K114" i="4"/>
  <c r="J113" i="4"/>
  <c r="V113" i="4"/>
  <c r="K113" i="4"/>
  <c r="J112" i="4"/>
  <c r="V112" i="4"/>
  <c r="K112" i="4"/>
  <c r="J111" i="4"/>
  <c r="V111" i="4"/>
  <c r="K111" i="4"/>
  <c r="J110" i="4"/>
  <c r="V110" i="4"/>
  <c r="K110" i="4"/>
  <c r="J109" i="4"/>
  <c r="V109" i="4"/>
  <c r="K109" i="4"/>
  <c r="J108" i="4"/>
  <c r="V108" i="4"/>
  <c r="K108" i="4"/>
  <c r="J107" i="4"/>
  <c r="V107" i="4"/>
  <c r="K107" i="4"/>
  <c r="J106" i="4"/>
  <c r="V106" i="4"/>
  <c r="K106" i="4"/>
  <c r="J105" i="4"/>
  <c r="V105" i="4"/>
  <c r="K105" i="4"/>
  <c r="J104" i="4"/>
  <c r="V104" i="4"/>
  <c r="K104" i="4"/>
  <c r="J103" i="4"/>
  <c r="V103" i="4"/>
  <c r="K103" i="4"/>
  <c r="J102" i="4"/>
  <c r="V102" i="4"/>
  <c r="K102" i="4"/>
  <c r="J101" i="4"/>
  <c r="V101" i="4"/>
  <c r="K101" i="4"/>
  <c r="J100" i="4"/>
  <c r="V100" i="4"/>
  <c r="K100" i="4"/>
  <c r="J99" i="4"/>
  <c r="V99" i="4"/>
  <c r="K99" i="4"/>
  <c r="J98" i="4"/>
  <c r="V98" i="4"/>
  <c r="K98" i="4"/>
  <c r="J97" i="4"/>
  <c r="V97" i="4"/>
  <c r="K97" i="4"/>
  <c r="J96" i="4"/>
  <c r="V96" i="4"/>
  <c r="K96" i="4"/>
  <c r="J95" i="4"/>
  <c r="V95" i="4"/>
  <c r="K95" i="4"/>
  <c r="J94" i="4"/>
  <c r="V94" i="4"/>
  <c r="K94" i="4"/>
  <c r="J93" i="4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K93" i="4"/>
  <c r="V92" i="4"/>
  <c r="K92" i="4"/>
  <c r="T91" i="4"/>
  <c r="K91" i="4"/>
  <c r="K90" i="4"/>
  <c r="V89" i="4"/>
  <c r="K89" i="4"/>
  <c r="V88" i="4"/>
  <c r="K88" i="4"/>
  <c r="K87" i="4"/>
  <c r="V86" i="4"/>
  <c r="K86" i="4"/>
  <c r="T85" i="4"/>
  <c r="K85" i="4"/>
  <c r="V84" i="4"/>
  <c r="K84" i="4"/>
  <c r="V83" i="4"/>
  <c r="K83" i="4"/>
  <c r="T82" i="4"/>
  <c r="K82" i="4"/>
  <c r="V81" i="4"/>
  <c r="K81" i="4"/>
  <c r="V80" i="4"/>
  <c r="K80" i="4"/>
  <c r="V79" i="4"/>
  <c r="K79" i="4"/>
  <c r="V78" i="4"/>
  <c r="K78" i="4"/>
  <c r="V77" i="4"/>
  <c r="K77" i="4"/>
  <c r="V76" i="4"/>
  <c r="K76" i="4"/>
  <c r="V75" i="4"/>
  <c r="K75" i="4"/>
  <c r="V74" i="4"/>
  <c r="K74" i="4"/>
  <c r="T73" i="4"/>
  <c r="K73" i="4"/>
  <c r="T72" i="4"/>
  <c r="K72" i="4"/>
  <c r="V71" i="4"/>
  <c r="K71" i="4"/>
  <c r="V70" i="4"/>
  <c r="K70" i="4"/>
  <c r="V69" i="4"/>
  <c r="K69" i="4"/>
  <c r="V68" i="4"/>
  <c r="K68" i="4"/>
  <c r="V67" i="4"/>
  <c r="K67" i="4"/>
  <c r="V66" i="4"/>
  <c r="K66" i="4"/>
  <c r="V65" i="4"/>
  <c r="K65" i="4"/>
  <c r="V64" i="4"/>
  <c r="K64" i="4"/>
  <c r="V63" i="4"/>
  <c r="K63" i="4"/>
  <c r="V62" i="4"/>
  <c r="K62" i="4"/>
  <c r="V61" i="4"/>
  <c r="K61" i="4"/>
  <c r="V60" i="4"/>
  <c r="K60" i="4"/>
  <c r="V59" i="4"/>
  <c r="K59" i="4"/>
  <c r="V58" i="4"/>
  <c r="K58" i="4"/>
  <c r="V57" i="4"/>
  <c r="K57" i="4"/>
  <c r="V56" i="4"/>
  <c r="K56" i="4"/>
  <c r="V55" i="4"/>
  <c r="K55" i="4"/>
  <c r="V54" i="4"/>
  <c r="K54" i="4"/>
  <c r="V53" i="4"/>
  <c r="K53" i="4"/>
  <c r="V52" i="4"/>
  <c r="K52" i="4"/>
  <c r="T51" i="4"/>
  <c r="K51" i="4"/>
  <c r="V50" i="4"/>
  <c r="K50" i="4"/>
  <c r="V49" i="4"/>
  <c r="K49" i="4"/>
  <c r="V48" i="4"/>
  <c r="K48" i="4"/>
  <c r="V47" i="4"/>
  <c r="K47" i="4"/>
  <c r="V46" i="4"/>
  <c r="K46" i="4"/>
  <c r="V45" i="4"/>
  <c r="K45" i="4"/>
  <c r="T44" i="4"/>
  <c r="K44" i="4"/>
  <c r="V43" i="4"/>
  <c r="K43" i="4"/>
  <c r="V42" i="4"/>
  <c r="K42" i="4"/>
  <c r="V41" i="4"/>
  <c r="K41" i="4"/>
  <c r="V40" i="4"/>
  <c r="K40" i="4"/>
  <c r="V39" i="4"/>
  <c r="K39" i="4"/>
  <c r="V38" i="4"/>
  <c r="K38" i="4"/>
  <c r="V37" i="4"/>
  <c r="K37" i="4"/>
  <c r="V36" i="4"/>
  <c r="K36" i="4"/>
  <c r="V35" i="4"/>
  <c r="K35" i="4"/>
  <c r="V34" i="4"/>
  <c r="K34" i="4"/>
  <c r="V33" i="4"/>
  <c r="K33" i="4"/>
  <c r="V32" i="4"/>
  <c r="K32" i="4"/>
  <c r="V31" i="4"/>
  <c r="K31" i="4"/>
  <c r="V30" i="4"/>
  <c r="K30" i="4"/>
  <c r="V29" i="4"/>
  <c r="K29" i="4"/>
  <c r="V28" i="4"/>
  <c r="K28" i="4"/>
  <c r="V27" i="4"/>
  <c r="K27" i="4"/>
  <c r="V26" i="4"/>
  <c r="K26" i="4"/>
  <c r="V25" i="4"/>
  <c r="K25" i="4"/>
  <c r="V24" i="4"/>
  <c r="K24" i="4"/>
  <c r="V23" i="4"/>
  <c r="K23" i="4"/>
  <c r="V22" i="4"/>
  <c r="K22" i="4"/>
  <c r="V21" i="4"/>
  <c r="K21" i="4"/>
  <c r="V20" i="4"/>
  <c r="K20" i="4"/>
  <c r="T19" i="4"/>
  <c r="K19" i="4"/>
  <c r="V18" i="4"/>
  <c r="K18" i="4"/>
  <c r="T17" i="4"/>
  <c r="K17" i="4"/>
  <c r="V16" i="4"/>
  <c r="K16" i="4"/>
  <c r="V15" i="4"/>
  <c r="N15" i="4"/>
  <c r="K15" i="4"/>
  <c r="V14" i="4"/>
  <c r="K14" i="4"/>
  <c r="T13" i="4"/>
  <c r="K13" i="4"/>
  <c r="T12" i="4"/>
  <c r="O12" i="4"/>
  <c r="N12" i="4"/>
  <c r="K12" i="4"/>
  <c r="V11" i="4"/>
  <c r="K11" i="4"/>
  <c r="V10" i="4"/>
  <c r="K10" i="4"/>
  <c r="V9" i="4"/>
  <c r="K9" i="4"/>
  <c r="V8" i="4"/>
  <c r="K8" i="4"/>
  <c r="V7" i="4"/>
  <c r="K7" i="4"/>
  <c r="V6" i="4"/>
  <c r="K6" i="4"/>
  <c r="V5" i="4"/>
  <c r="K5" i="4"/>
  <c r="V4" i="4"/>
  <c r="K4" i="4"/>
  <c r="V3" i="4"/>
  <c r="K3" i="4"/>
  <c r="V2" i="4"/>
  <c r="K2" i="4"/>
  <c r="O12" i="1"/>
  <c r="N12" i="1"/>
  <c r="J3" i="1"/>
  <c r="V3" i="1"/>
  <c r="J4" i="1"/>
  <c r="V4" i="1"/>
  <c r="J5" i="1"/>
  <c r="V5" i="1"/>
  <c r="J6" i="1"/>
  <c r="V6" i="1"/>
  <c r="J7" i="1"/>
  <c r="V7" i="1"/>
  <c r="J8" i="1"/>
  <c r="V8" i="1"/>
  <c r="J9" i="1"/>
  <c r="V9" i="1"/>
  <c r="J10" i="1"/>
  <c r="V10" i="1"/>
  <c r="J11" i="1"/>
  <c r="V11" i="1"/>
  <c r="J12" i="1"/>
  <c r="J13" i="1"/>
  <c r="J14" i="1"/>
  <c r="V14" i="1"/>
  <c r="J15" i="1"/>
  <c r="V15" i="1"/>
  <c r="J16" i="1"/>
  <c r="V16" i="1"/>
  <c r="J17" i="1"/>
  <c r="J18" i="1"/>
  <c r="V18" i="1"/>
  <c r="J19" i="1"/>
  <c r="J20" i="1"/>
  <c r="V20" i="1"/>
  <c r="J21" i="1"/>
  <c r="V21" i="1"/>
  <c r="J22" i="1"/>
  <c r="V22" i="1"/>
  <c r="J23" i="1"/>
  <c r="V23" i="1"/>
  <c r="J24" i="1"/>
  <c r="V24" i="1"/>
  <c r="J25" i="1"/>
  <c r="V25" i="1"/>
  <c r="J26" i="1"/>
  <c r="V26" i="1"/>
  <c r="J27" i="1"/>
  <c r="V27" i="1"/>
  <c r="J28" i="1"/>
  <c r="V28" i="1"/>
  <c r="J29" i="1"/>
  <c r="V29" i="1"/>
  <c r="J30" i="1"/>
  <c r="V30" i="1"/>
  <c r="J31" i="1"/>
  <c r="V31" i="1"/>
  <c r="J32" i="1"/>
  <c r="V32" i="1"/>
  <c r="J33" i="1"/>
  <c r="V33" i="1"/>
  <c r="J34" i="1"/>
  <c r="V34" i="1"/>
  <c r="J35" i="1"/>
  <c r="V35" i="1"/>
  <c r="J36" i="1"/>
  <c r="V36" i="1"/>
  <c r="J37" i="1"/>
  <c r="V37" i="1"/>
  <c r="J38" i="1"/>
  <c r="V38" i="1"/>
  <c r="J39" i="1"/>
  <c r="V39" i="1"/>
  <c r="J40" i="1"/>
  <c r="V40" i="1"/>
  <c r="J41" i="1"/>
  <c r="V41" i="1"/>
  <c r="J42" i="1"/>
  <c r="V42" i="1"/>
  <c r="J43" i="1"/>
  <c r="V43" i="1"/>
  <c r="J44" i="1"/>
  <c r="J45" i="1"/>
  <c r="V45" i="1"/>
  <c r="J46" i="1"/>
  <c r="V46" i="1"/>
  <c r="J47" i="1"/>
  <c r="V47" i="1"/>
  <c r="J48" i="1"/>
  <c r="V48" i="1"/>
  <c r="J49" i="1"/>
  <c r="V49" i="1"/>
  <c r="J50" i="1"/>
  <c r="V50" i="1"/>
  <c r="J51" i="1"/>
  <c r="J52" i="1"/>
  <c r="V52" i="1"/>
  <c r="J53" i="1"/>
  <c r="V53" i="1"/>
  <c r="J54" i="1"/>
  <c r="V54" i="1"/>
  <c r="J55" i="1"/>
  <c r="V55" i="1"/>
  <c r="J56" i="1"/>
  <c r="V56" i="1"/>
  <c r="J57" i="1"/>
  <c r="V57" i="1"/>
  <c r="J58" i="1"/>
  <c r="V58" i="1"/>
  <c r="J59" i="1"/>
  <c r="V59" i="1"/>
  <c r="J60" i="1"/>
  <c r="V60" i="1"/>
  <c r="J61" i="1"/>
  <c r="V61" i="1"/>
  <c r="J62" i="1"/>
  <c r="V62" i="1"/>
  <c r="J63" i="1"/>
  <c r="V63" i="1"/>
  <c r="J64" i="1"/>
  <c r="V64" i="1"/>
  <c r="J65" i="1"/>
  <c r="V65" i="1"/>
  <c r="J66" i="1"/>
  <c r="V66" i="1"/>
  <c r="J67" i="1"/>
  <c r="V67" i="1"/>
  <c r="J68" i="1"/>
  <c r="V68" i="1"/>
  <c r="J69" i="1"/>
  <c r="V69" i="1"/>
  <c r="J70" i="1"/>
  <c r="V70" i="1"/>
  <c r="J71" i="1"/>
  <c r="V71" i="1"/>
  <c r="J72" i="1"/>
  <c r="J73" i="1"/>
  <c r="J74" i="1"/>
  <c r="V74" i="1"/>
  <c r="J75" i="1"/>
  <c r="V75" i="1"/>
  <c r="J76" i="1"/>
  <c r="V76" i="1"/>
  <c r="J77" i="1"/>
  <c r="V77" i="1"/>
  <c r="J78" i="1"/>
  <c r="V78" i="1"/>
  <c r="J79" i="1"/>
  <c r="V79" i="1"/>
  <c r="J80" i="1"/>
  <c r="V80" i="1"/>
  <c r="J81" i="1"/>
  <c r="V81" i="1"/>
  <c r="J82" i="1"/>
  <c r="J83" i="1"/>
  <c r="V83" i="1"/>
  <c r="J84" i="1"/>
  <c r="V84" i="1"/>
  <c r="J85" i="1"/>
  <c r="J86" i="1"/>
  <c r="V86" i="1"/>
  <c r="J87" i="1"/>
  <c r="J88" i="1"/>
  <c r="V88" i="1"/>
  <c r="J89" i="1"/>
  <c r="V89" i="1"/>
  <c r="J90" i="1"/>
  <c r="J91" i="1"/>
  <c r="J92" i="1"/>
  <c r="V92" i="1"/>
  <c r="J93" i="1"/>
  <c r="J94" i="1"/>
  <c r="V94" i="1"/>
  <c r="J95" i="1"/>
  <c r="V95" i="1"/>
  <c r="J96" i="1"/>
  <c r="V96" i="1"/>
  <c r="J97" i="1"/>
  <c r="V97" i="1"/>
  <c r="J98" i="1"/>
  <c r="V98" i="1"/>
  <c r="J99" i="1"/>
  <c r="V99" i="1"/>
  <c r="J100" i="1"/>
  <c r="V100" i="1"/>
  <c r="J101" i="1"/>
  <c r="V101" i="1"/>
  <c r="J102" i="1"/>
  <c r="V102" i="1"/>
  <c r="J103" i="1"/>
  <c r="V103" i="1"/>
  <c r="J104" i="1"/>
  <c r="V104" i="1"/>
  <c r="J105" i="1"/>
  <c r="V105" i="1"/>
  <c r="J106" i="1"/>
  <c r="V106" i="1"/>
  <c r="J107" i="1"/>
  <c r="V107" i="1"/>
  <c r="J108" i="1"/>
  <c r="V108" i="1"/>
  <c r="J109" i="1"/>
  <c r="V109" i="1"/>
  <c r="J110" i="1"/>
  <c r="V110" i="1"/>
  <c r="J111" i="1"/>
  <c r="V111" i="1"/>
  <c r="J112" i="1"/>
  <c r="V112" i="1"/>
  <c r="J113" i="1"/>
  <c r="V113" i="1"/>
  <c r="J114" i="1"/>
  <c r="V114" i="1"/>
  <c r="J115" i="1"/>
  <c r="V115" i="1"/>
  <c r="J116" i="1"/>
  <c r="V116" i="1"/>
  <c r="J117" i="1"/>
  <c r="V117" i="1"/>
  <c r="J118" i="1"/>
  <c r="V118" i="1"/>
  <c r="J2" i="1"/>
  <c r="V2" i="1"/>
  <c r="I3" i="1"/>
  <c r="U3" i="1"/>
  <c r="I4" i="1"/>
  <c r="U4" i="1"/>
  <c r="I5" i="1"/>
  <c r="U5" i="1"/>
  <c r="I6" i="1"/>
  <c r="U6" i="1"/>
  <c r="I7" i="1"/>
  <c r="U7" i="1"/>
  <c r="I8" i="1"/>
  <c r="U8" i="1"/>
  <c r="I9" i="1"/>
  <c r="U9" i="1"/>
  <c r="I10" i="1"/>
  <c r="U10" i="1"/>
  <c r="I11" i="1"/>
  <c r="U11" i="1"/>
  <c r="I12" i="1"/>
  <c r="I13" i="1"/>
  <c r="I14" i="1"/>
  <c r="U14" i="1"/>
  <c r="I15" i="1"/>
  <c r="U15" i="1"/>
  <c r="I16" i="1"/>
  <c r="U16" i="1"/>
  <c r="I17" i="1"/>
  <c r="I18" i="1"/>
  <c r="U18" i="1"/>
  <c r="I19" i="1"/>
  <c r="I20" i="1"/>
  <c r="U20" i="1"/>
  <c r="I21" i="1"/>
  <c r="U21" i="1"/>
  <c r="I22" i="1"/>
  <c r="U22" i="1"/>
  <c r="I23" i="1"/>
  <c r="U23" i="1"/>
  <c r="I24" i="1"/>
  <c r="U24" i="1"/>
  <c r="I25" i="1"/>
  <c r="U25" i="1"/>
  <c r="I26" i="1"/>
  <c r="U26" i="1"/>
  <c r="I27" i="1"/>
  <c r="U27" i="1"/>
  <c r="I28" i="1"/>
  <c r="U28" i="1"/>
  <c r="I29" i="1"/>
  <c r="U29" i="1"/>
  <c r="I30" i="1"/>
  <c r="U30" i="1"/>
  <c r="I31" i="1"/>
  <c r="U31" i="1"/>
  <c r="I32" i="1"/>
  <c r="U32" i="1"/>
  <c r="I33" i="1"/>
  <c r="U33" i="1"/>
  <c r="I34" i="1"/>
  <c r="U34" i="1"/>
  <c r="I35" i="1"/>
  <c r="U35" i="1"/>
  <c r="I36" i="1"/>
  <c r="U36" i="1"/>
  <c r="I37" i="1"/>
  <c r="U37" i="1"/>
  <c r="I38" i="1"/>
  <c r="U38" i="1"/>
  <c r="I39" i="1"/>
  <c r="U39" i="1"/>
  <c r="I40" i="1"/>
  <c r="U40" i="1"/>
  <c r="I41" i="1"/>
  <c r="U41" i="1"/>
  <c r="I42" i="1"/>
  <c r="U42" i="1"/>
  <c r="I43" i="1"/>
  <c r="U43" i="1"/>
  <c r="I44" i="1"/>
  <c r="I45" i="1"/>
  <c r="U45" i="1"/>
  <c r="I46" i="1"/>
  <c r="U46" i="1"/>
  <c r="I47" i="1"/>
  <c r="U47" i="1"/>
  <c r="I48" i="1"/>
  <c r="U48" i="1"/>
  <c r="I49" i="1"/>
  <c r="U49" i="1"/>
  <c r="I50" i="1"/>
  <c r="U50" i="1"/>
  <c r="I51" i="1"/>
  <c r="I52" i="1"/>
  <c r="U52" i="1"/>
  <c r="I53" i="1"/>
  <c r="U53" i="1"/>
  <c r="I54" i="1"/>
  <c r="U54" i="1"/>
  <c r="I55" i="1"/>
  <c r="U55" i="1"/>
  <c r="I56" i="1"/>
  <c r="U56" i="1"/>
  <c r="I57" i="1"/>
  <c r="U57" i="1"/>
  <c r="I58" i="1"/>
  <c r="U58" i="1"/>
  <c r="I59" i="1"/>
  <c r="U59" i="1"/>
  <c r="I60" i="1"/>
  <c r="U60" i="1"/>
  <c r="I61" i="1"/>
  <c r="U61" i="1"/>
  <c r="I62" i="1"/>
  <c r="U62" i="1"/>
  <c r="I63" i="1"/>
  <c r="U63" i="1"/>
  <c r="I64" i="1"/>
  <c r="U64" i="1"/>
  <c r="I65" i="1"/>
  <c r="U65" i="1"/>
  <c r="I66" i="1"/>
  <c r="U66" i="1"/>
  <c r="I67" i="1"/>
  <c r="U67" i="1"/>
  <c r="I68" i="1"/>
  <c r="U68" i="1"/>
  <c r="I69" i="1"/>
  <c r="U69" i="1"/>
  <c r="I70" i="1"/>
  <c r="U70" i="1"/>
  <c r="I71" i="1"/>
  <c r="U71" i="1"/>
  <c r="I72" i="1"/>
  <c r="I73" i="1"/>
  <c r="I74" i="1"/>
  <c r="U74" i="1"/>
  <c r="I75" i="1"/>
  <c r="U75" i="1"/>
  <c r="I76" i="1"/>
  <c r="U76" i="1"/>
  <c r="I77" i="1"/>
  <c r="U77" i="1"/>
  <c r="I78" i="1"/>
  <c r="U78" i="1"/>
  <c r="I79" i="1"/>
  <c r="U79" i="1"/>
  <c r="I80" i="1"/>
  <c r="U80" i="1"/>
  <c r="I81" i="1"/>
  <c r="U81" i="1"/>
  <c r="I82" i="1"/>
  <c r="I83" i="1"/>
  <c r="U83" i="1"/>
  <c r="I84" i="1"/>
  <c r="U84" i="1"/>
  <c r="I85" i="1"/>
  <c r="I86" i="1"/>
  <c r="U86" i="1"/>
  <c r="I87" i="1"/>
  <c r="U87" i="1"/>
  <c r="I88" i="1"/>
  <c r="U88" i="1"/>
  <c r="I89" i="1"/>
  <c r="U89" i="1"/>
  <c r="I90" i="1"/>
  <c r="U90" i="1"/>
  <c r="I91" i="1"/>
  <c r="I92" i="1"/>
  <c r="U92" i="1"/>
  <c r="I93" i="1"/>
  <c r="U93" i="1"/>
  <c r="I94" i="1"/>
  <c r="U94" i="1"/>
  <c r="I95" i="1"/>
  <c r="U95" i="1"/>
  <c r="I96" i="1"/>
  <c r="U96" i="1"/>
  <c r="I97" i="1"/>
  <c r="U97" i="1"/>
  <c r="I98" i="1"/>
  <c r="U98" i="1"/>
  <c r="I99" i="1"/>
  <c r="U99" i="1"/>
  <c r="I100" i="1"/>
  <c r="U100" i="1"/>
  <c r="I101" i="1"/>
  <c r="U101" i="1"/>
  <c r="I102" i="1"/>
  <c r="U102" i="1"/>
  <c r="I103" i="1"/>
  <c r="U103" i="1"/>
  <c r="I104" i="1"/>
  <c r="U104" i="1"/>
  <c r="I105" i="1"/>
  <c r="U105" i="1"/>
  <c r="I106" i="1"/>
  <c r="U106" i="1"/>
  <c r="I107" i="1"/>
  <c r="U107" i="1"/>
  <c r="I108" i="1"/>
  <c r="U108" i="1"/>
  <c r="I109" i="1"/>
  <c r="U109" i="1"/>
  <c r="I110" i="1"/>
  <c r="U110" i="1"/>
  <c r="I111" i="1"/>
  <c r="U111" i="1"/>
  <c r="I112" i="1"/>
  <c r="U112" i="1"/>
  <c r="I113" i="1"/>
  <c r="U113" i="1"/>
  <c r="I114" i="1"/>
  <c r="U114" i="1"/>
  <c r="I115" i="1"/>
  <c r="U115" i="1"/>
  <c r="I116" i="1"/>
  <c r="U116" i="1"/>
  <c r="I117" i="1"/>
  <c r="U117" i="1"/>
  <c r="I118" i="1"/>
  <c r="U118" i="1"/>
  <c r="I2" i="1"/>
  <c r="U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18" i="1"/>
  <c r="T118" i="1"/>
  <c r="T2" i="1"/>
  <c r="S2" i="1"/>
  <c r="H2" i="2"/>
  <c r="H3" i="2"/>
  <c r="B4" i="2"/>
  <c r="E4" i="2"/>
  <c r="E3" i="2"/>
  <c r="F3" i="2"/>
  <c r="C4" i="2"/>
  <c r="F4" i="2"/>
  <c r="F2" i="2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N3" i="1"/>
  <c r="N4" i="1"/>
  <c r="O3" i="1"/>
  <c r="O6" i="1"/>
  <c r="S119" i="1"/>
  <c r="O4" i="1"/>
  <c r="O7" i="1"/>
  <c r="S120" i="1"/>
  <c r="Q3" i="1"/>
  <c r="Q4" i="1"/>
  <c r="Q6" i="4"/>
  <c r="Q3" i="6"/>
  <c r="P3" i="6"/>
  <c r="Q6" i="6"/>
  <c r="Q4" i="6"/>
  <c r="Q7" i="6"/>
  <c r="U12" i="6"/>
  <c r="Y12" i="6"/>
  <c r="U13" i="6"/>
  <c r="Y13" i="6"/>
  <c r="N15" i="6"/>
  <c r="N16" i="6"/>
  <c r="U17" i="6"/>
  <c r="Y17" i="6"/>
  <c r="U19" i="6"/>
  <c r="Y19" i="6"/>
  <c r="U44" i="6"/>
  <c r="Y44" i="6"/>
  <c r="U51" i="6"/>
  <c r="Y51" i="6"/>
  <c r="U72" i="6"/>
  <c r="Y72" i="6"/>
  <c r="U73" i="6"/>
  <c r="Y73" i="6"/>
  <c r="U82" i="6"/>
  <c r="Y82" i="6"/>
  <c r="U85" i="6"/>
  <c r="Y85" i="6"/>
  <c r="U91" i="6"/>
  <c r="Y91" i="6"/>
  <c r="B119" i="6"/>
  <c r="N3" i="6"/>
  <c r="D119" i="6"/>
  <c r="O3" i="6"/>
  <c r="E119" i="6"/>
  <c r="O6" i="6"/>
  <c r="S119" i="6"/>
  <c r="C119" i="6"/>
  <c r="T119" i="6"/>
  <c r="Y119" i="6"/>
  <c r="B120" i="6"/>
  <c r="N4" i="6"/>
  <c r="D120" i="6"/>
  <c r="O4" i="6"/>
  <c r="E120" i="6"/>
  <c r="O7" i="6"/>
  <c r="S120" i="6"/>
  <c r="C120" i="6"/>
  <c r="T120" i="6"/>
  <c r="Y120" i="6"/>
  <c r="P3" i="8"/>
  <c r="Q4" i="8"/>
  <c r="P4" i="8"/>
  <c r="Q7" i="8"/>
  <c r="V12" i="8"/>
  <c r="U12" i="8"/>
  <c r="Y12" i="8"/>
  <c r="AB12" i="8"/>
  <c r="V13" i="8"/>
  <c r="U13" i="8"/>
  <c r="Y13" i="8"/>
  <c r="AB13" i="8"/>
  <c r="N15" i="8"/>
  <c r="N16" i="8"/>
  <c r="V17" i="8"/>
  <c r="U17" i="8"/>
  <c r="Y17" i="8"/>
  <c r="AB17" i="8"/>
  <c r="V19" i="8"/>
  <c r="U19" i="8"/>
  <c r="Y19" i="8"/>
  <c r="AB19" i="8"/>
  <c r="V44" i="8"/>
  <c r="U44" i="8"/>
  <c r="Y44" i="8"/>
  <c r="AB44" i="8"/>
  <c r="V51" i="8"/>
  <c r="U51" i="8"/>
  <c r="Y51" i="8"/>
  <c r="AB51" i="8"/>
  <c r="V72" i="8"/>
  <c r="U72" i="8"/>
  <c r="Y72" i="8"/>
  <c r="AB72" i="8"/>
  <c r="V73" i="8"/>
  <c r="U73" i="8"/>
  <c r="Y73" i="8"/>
  <c r="AB73" i="8"/>
  <c r="V82" i="8"/>
  <c r="U82" i="8"/>
  <c r="Y82" i="8"/>
  <c r="AB82" i="8"/>
  <c r="V85" i="8"/>
  <c r="U85" i="8"/>
  <c r="Y85" i="8"/>
  <c r="AB85" i="8"/>
  <c r="V87" i="8"/>
  <c r="V90" i="8"/>
  <c r="V91" i="8"/>
  <c r="U91" i="8"/>
  <c r="Y91" i="8"/>
  <c r="AB91" i="8"/>
  <c r="V93" i="8"/>
  <c r="B119" i="8"/>
  <c r="N3" i="8"/>
  <c r="D119" i="8"/>
  <c r="B120" i="8"/>
  <c r="N4" i="8"/>
  <c r="D120" i="8"/>
  <c r="O4" i="8"/>
  <c r="E120" i="8"/>
  <c r="O7" i="8"/>
  <c r="S120" i="8"/>
  <c r="C120" i="8"/>
  <c r="T120" i="8"/>
  <c r="Y120" i="8"/>
  <c r="Q3" i="10"/>
  <c r="P3" i="10"/>
  <c r="Q6" i="10"/>
  <c r="P4" i="10"/>
  <c r="V12" i="10"/>
  <c r="U12" i="10"/>
  <c r="Y12" i="10"/>
  <c r="AB12" i="10"/>
  <c r="V13" i="10"/>
  <c r="U13" i="10"/>
  <c r="Y13" i="10"/>
  <c r="AB13" i="10"/>
  <c r="N15" i="10"/>
  <c r="N16" i="10"/>
  <c r="V17" i="10"/>
  <c r="U17" i="10"/>
  <c r="Y17" i="10"/>
  <c r="AB17" i="10"/>
  <c r="V19" i="10"/>
  <c r="U19" i="10"/>
  <c r="Y19" i="10"/>
  <c r="AB19" i="10"/>
  <c r="V44" i="10"/>
  <c r="U44" i="10"/>
  <c r="Y44" i="10"/>
  <c r="AB44" i="10"/>
  <c r="V51" i="10"/>
  <c r="U51" i="10"/>
  <c r="Y51" i="10"/>
  <c r="AB51" i="10"/>
  <c r="V72" i="10"/>
  <c r="U72" i="10"/>
  <c r="Y72" i="10"/>
  <c r="AB72" i="10"/>
  <c r="V73" i="10"/>
  <c r="U73" i="10"/>
  <c r="Y73" i="10"/>
  <c r="AB73" i="10"/>
  <c r="V82" i="10"/>
  <c r="U82" i="10"/>
  <c r="Y82" i="10"/>
  <c r="AB82" i="10"/>
  <c r="V85" i="10"/>
  <c r="U85" i="10"/>
  <c r="Y85" i="10"/>
  <c r="AB85" i="10"/>
  <c r="V87" i="10"/>
  <c r="V90" i="10"/>
  <c r="V91" i="10"/>
  <c r="U91" i="10"/>
  <c r="Y91" i="10"/>
  <c r="AB91" i="10"/>
  <c r="V93" i="10"/>
  <c r="B119" i="10"/>
  <c r="N3" i="10"/>
  <c r="D119" i="10"/>
  <c r="O3" i="10"/>
  <c r="E119" i="10"/>
  <c r="C119" i="10"/>
  <c r="T119" i="10"/>
  <c r="Y119" i="10"/>
  <c r="O6" i="10"/>
  <c r="S119" i="10"/>
  <c r="B120" i="10"/>
  <c r="N4" i="10"/>
  <c r="D120" i="10"/>
  <c r="Q4" i="10"/>
  <c r="C120" i="10"/>
  <c r="Y120" i="10"/>
  <c r="T120" i="10"/>
  <c r="O4" i="10"/>
  <c r="E120" i="10"/>
  <c r="Q7" i="10"/>
  <c r="Q3" i="8"/>
  <c r="C119" i="8"/>
  <c r="Y119" i="8"/>
  <c r="T119" i="8"/>
  <c r="O3" i="8"/>
  <c r="E119" i="8"/>
  <c r="Q6" i="8"/>
  <c r="Q4" i="4"/>
  <c r="P4" i="4"/>
  <c r="Q7" i="4"/>
  <c r="O4" i="4"/>
  <c r="N4" i="4"/>
  <c r="O7" i="4"/>
  <c r="S120" i="4"/>
  <c r="P4" i="1"/>
  <c r="Q7" i="1"/>
  <c r="T120" i="1"/>
  <c r="P3" i="1"/>
  <c r="Q6" i="1"/>
  <c r="T119" i="1"/>
  <c r="V12" i="1"/>
  <c r="V13" i="1"/>
  <c r="V17" i="1"/>
  <c r="V19" i="1"/>
  <c r="V44" i="1"/>
  <c r="V51" i="1"/>
  <c r="V72" i="1"/>
  <c r="V73" i="1"/>
  <c r="V82" i="1"/>
  <c r="V85" i="1"/>
  <c r="V87" i="1"/>
  <c r="V90" i="1"/>
  <c r="V91" i="1"/>
  <c r="V93" i="1"/>
  <c r="U12" i="1"/>
  <c r="U13" i="1"/>
  <c r="U17" i="1"/>
  <c r="U19" i="1"/>
  <c r="U44" i="1"/>
  <c r="U51" i="1"/>
  <c r="U72" i="1"/>
  <c r="U73" i="1"/>
  <c r="U82" i="1"/>
  <c r="U85" i="1"/>
  <c r="U91" i="1"/>
  <c r="N15" i="1"/>
  <c r="N16" i="1"/>
  <c r="V12" i="4"/>
  <c r="V13" i="4"/>
  <c r="N16" i="4"/>
  <c r="V17" i="4"/>
  <c r="V19" i="4"/>
  <c r="V44" i="4"/>
  <c r="V51" i="4"/>
  <c r="V72" i="4"/>
  <c r="V73" i="4"/>
  <c r="V82" i="4"/>
  <c r="V85" i="4"/>
  <c r="V87" i="4"/>
  <c r="V90" i="4"/>
  <c r="V91" i="4"/>
  <c r="V93" i="4"/>
  <c r="B120" i="4"/>
  <c r="D120" i="4"/>
  <c r="E120" i="4"/>
  <c r="C120" i="4"/>
  <c r="T120" i="4"/>
  <c r="Y120" i="4"/>
  <c r="O6" i="8"/>
  <c r="S119" i="8"/>
  <c r="AA119" i="8"/>
  <c r="O7" i="10"/>
  <c r="S120" i="10"/>
  <c r="AA120" i="10"/>
</calcChain>
</file>

<file path=xl/sharedStrings.xml><?xml version="1.0" encoding="utf-8"?>
<sst xmlns="http://schemas.openxmlformats.org/spreadsheetml/2006/main" count="2577" uniqueCount="301">
  <si>
    <t>GKZ</t>
  </si>
  <si>
    <t>Tot_m</t>
  </si>
  <si>
    <t>Hofer_m</t>
  </si>
  <si>
    <t>Tot_u</t>
  </si>
  <si>
    <t>Hofer_u</t>
  </si>
  <si>
    <t>incrim11</t>
  </si>
  <si>
    <t>incrim14</t>
  </si>
  <si>
    <t>Name</t>
  </si>
  <si>
    <t>i11</t>
  </si>
  <si>
    <t>i14</t>
  </si>
  <si>
    <t>G10100</t>
  </si>
  <si>
    <t>nicht beanst.</t>
  </si>
  <si>
    <t>Eisenstadt(Stadt)</t>
  </si>
  <si>
    <t>G10200</t>
  </si>
  <si>
    <t>Rust(Stadt)</t>
  </si>
  <si>
    <t>G10300</t>
  </si>
  <si>
    <t>Eisenstadt-Umgebung</t>
  </si>
  <si>
    <t>G10400</t>
  </si>
  <si>
    <t>Güssing</t>
  </si>
  <si>
    <t>G10500</t>
  </si>
  <si>
    <t>Jennersdorf</t>
  </si>
  <si>
    <t>G10600</t>
  </si>
  <si>
    <t>Mattersburg</t>
  </si>
  <si>
    <t>G10700</t>
  </si>
  <si>
    <t>Neusiedl am See</t>
  </si>
  <si>
    <t>G10800</t>
  </si>
  <si>
    <t>Oberpullendorf</t>
  </si>
  <si>
    <t>G10900</t>
  </si>
  <si>
    <t>Oberwart</t>
  </si>
  <si>
    <t>G20100</t>
  </si>
  <si>
    <t>Klagenfurt(Stadt)</t>
  </si>
  <si>
    <t>G20200</t>
  </si>
  <si>
    <t>beanst.</t>
  </si>
  <si>
    <t>Villach(Stadt)</t>
  </si>
  <si>
    <t>G20300</t>
  </si>
  <si>
    <t>Hermagor</t>
  </si>
  <si>
    <t>G20400</t>
  </si>
  <si>
    <t>Klagenfurt Land</t>
  </si>
  <si>
    <t>G20500</t>
  </si>
  <si>
    <t>Sankt Veit an der Glan</t>
  </si>
  <si>
    <t>G20600</t>
  </si>
  <si>
    <t>Spittal an der Drau</t>
  </si>
  <si>
    <t>G20700</t>
  </si>
  <si>
    <t>Villach Land</t>
  </si>
  <si>
    <t>G20800</t>
  </si>
  <si>
    <t>Völkermarkt</t>
  </si>
  <si>
    <t>G20900</t>
  </si>
  <si>
    <t>Wolfsberg</t>
  </si>
  <si>
    <t>G21000</t>
  </si>
  <si>
    <t>Feldkirchen</t>
  </si>
  <si>
    <t>G30100</t>
  </si>
  <si>
    <t>Krems an der Donau(Stadt)</t>
  </si>
  <si>
    <t>G30200</t>
  </si>
  <si>
    <t>Sankt Pölten(Stadt)</t>
  </si>
  <si>
    <t>G30300</t>
  </si>
  <si>
    <t>Waidhofen an der Ybbs(Stadt)</t>
  </si>
  <si>
    <t>G30400</t>
  </si>
  <si>
    <t>Wiener Neustadt(Stadt)</t>
  </si>
  <si>
    <t>G30500</t>
  </si>
  <si>
    <t>Amstetten</t>
  </si>
  <si>
    <t>G30600</t>
  </si>
  <si>
    <t>Baden</t>
  </si>
  <si>
    <t>G30700</t>
  </si>
  <si>
    <t>Bruck an der Leitha</t>
  </si>
  <si>
    <t>G30800</t>
  </si>
  <si>
    <t>Gänserndorf</t>
  </si>
  <si>
    <t>G30900</t>
  </si>
  <si>
    <t>Gmünd</t>
  </si>
  <si>
    <t>G31000</t>
  </si>
  <si>
    <t>Hollabrunn</t>
  </si>
  <si>
    <t>G31100</t>
  </si>
  <si>
    <t>Horn</t>
  </si>
  <si>
    <t>G31200</t>
  </si>
  <si>
    <t>Korneuburg</t>
  </si>
  <si>
    <t>G31300</t>
  </si>
  <si>
    <t>Krems(Land)</t>
  </si>
  <si>
    <t>G31400</t>
  </si>
  <si>
    <t>Lilienfeld</t>
  </si>
  <si>
    <t>G31500</t>
  </si>
  <si>
    <t>Melk</t>
  </si>
  <si>
    <t>G31600</t>
  </si>
  <si>
    <t>Mistelbach</t>
  </si>
  <si>
    <t>G31700</t>
  </si>
  <si>
    <t>Mödling</t>
  </si>
  <si>
    <t>G31800</t>
  </si>
  <si>
    <t>Neunkirchen</t>
  </si>
  <si>
    <t>G31900</t>
  </si>
  <si>
    <t>Sankt Pölten(Land)</t>
  </si>
  <si>
    <t>G32000</t>
  </si>
  <si>
    <t>Scheibbs</t>
  </si>
  <si>
    <t>G32100</t>
  </si>
  <si>
    <t>Tulln</t>
  </si>
  <si>
    <t>G32200</t>
  </si>
  <si>
    <t>Waidhofen an der Thaya</t>
  </si>
  <si>
    <t>G32300</t>
  </si>
  <si>
    <t>Wiener Neustadt(Land)</t>
  </si>
  <si>
    <t>G32400</t>
  </si>
  <si>
    <t>Wien-Umgebung</t>
  </si>
  <si>
    <t>G32500</t>
  </si>
  <si>
    <t>Zwettl</t>
  </si>
  <si>
    <t>G40100</t>
  </si>
  <si>
    <t>Linz(Stadt)</t>
  </si>
  <si>
    <t>G40200</t>
  </si>
  <si>
    <t>Steyr(Stadt)</t>
  </si>
  <si>
    <t>G40300</t>
  </si>
  <si>
    <t>Wels(Stadt)</t>
  </si>
  <si>
    <t>G40400</t>
  </si>
  <si>
    <t>Braunau am Inn</t>
  </si>
  <si>
    <t>G40500</t>
  </si>
  <si>
    <t>Eferding</t>
  </si>
  <si>
    <t>G40600</t>
  </si>
  <si>
    <t>Freistadt</t>
  </si>
  <si>
    <t>G40700</t>
  </si>
  <si>
    <t>Gmunden</t>
  </si>
  <si>
    <t>G40800</t>
  </si>
  <si>
    <t>Grieskirchen</t>
  </si>
  <si>
    <t>G40900</t>
  </si>
  <si>
    <t>Kirchdorf an der Krems</t>
  </si>
  <si>
    <t>G41000</t>
  </si>
  <si>
    <t>Linz-Land</t>
  </si>
  <si>
    <t>G41100</t>
  </si>
  <si>
    <t>Perg</t>
  </si>
  <si>
    <t>G41200</t>
  </si>
  <si>
    <t>Ried im Innkreis</t>
  </si>
  <si>
    <t>G41300</t>
  </si>
  <si>
    <t>Rohrbach</t>
  </si>
  <si>
    <t>G41400</t>
  </si>
  <si>
    <t>Schärding</t>
  </si>
  <si>
    <t>G41500</t>
  </si>
  <si>
    <t>Steyr-Land</t>
  </si>
  <si>
    <t>G41600</t>
  </si>
  <si>
    <t>Urfahr-Umgebung</t>
  </si>
  <si>
    <t>G41700</t>
  </si>
  <si>
    <t>Vöcklabruck</t>
  </si>
  <si>
    <t>G41800</t>
  </si>
  <si>
    <t>Wels-Land</t>
  </si>
  <si>
    <t>G50100</t>
  </si>
  <si>
    <t>Salzburg(Stadt)</t>
  </si>
  <si>
    <t>G50200</t>
  </si>
  <si>
    <t>Hallein</t>
  </si>
  <si>
    <t>G50300</t>
  </si>
  <si>
    <t>Salzburg-Umgebung</t>
  </si>
  <si>
    <t>G50400</t>
  </si>
  <si>
    <t>Sankt Johann im Pongau</t>
  </si>
  <si>
    <t>G50500</t>
  </si>
  <si>
    <t>Tamsweg</t>
  </si>
  <si>
    <t>G50600</t>
  </si>
  <si>
    <t>Zell am See</t>
  </si>
  <si>
    <t>G60100</t>
  </si>
  <si>
    <t>Graz(Stadt)</t>
  </si>
  <si>
    <t>G60300</t>
  </si>
  <si>
    <t>Deutschlandsberg</t>
  </si>
  <si>
    <t>G60600</t>
  </si>
  <si>
    <t>Graz-Umgebung</t>
  </si>
  <si>
    <t>G61000</t>
  </si>
  <si>
    <t>Leibnitz</t>
  </si>
  <si>
    <t>G61100</t>
  </si>
  <si>
    <t>Leoben</t>
  </si>
  <si>
    <t>G61200</t>
  </si>
  <si>
    <t>Liezen</t>
  </si>
  <si>
    <t>G61400</t>
  </si>
  <si>
    <t>Murau</t>
  </si>
  <si>
    <t>G61600</t>
  </si>
  <si>
    <t>Voitsberg</t>
  </si>
  <si>
    <t>G61700</t>
  </si>
  <si>
    <t>Weiz</t>
  </si>
  <si>
    <t>G62000</t>
  </si>
  <si>
    <t>Murtal</t>
  </si>
  <si>
    <t>G62100</t>
  </si>
  <si>
    <t>Bruck-Mürzzuschlag</t>
  </si>
  <si>
    <t>G62200</t>
  </si>
  <si>
    <t>Hartberg-Fürstenfeld</t>
  </si>
  <si>
    <t>G62300</t>
  </si>
  <si>
    <t>Südoststeiermark</t>
  </si>
  <si>
    <t>G70100</t>
  </si>
  <si>
    <t>Innsbruck(Stadt)</t>
  </si>
  <si>
    <t>G70200</t>
  </si>
  <si>
    <t>Imst</t>
  </si>
  <si>
    <t>G70300</t>
  </si>
  <si>
    <t>Innsbruck-Land</t>
  </si>
  <si>
    <t>G70400</t>
  </si>
  <si>
    <t>Kitzbühel</t>
  </si>
  <si>
    <t>G70500</t>
  </si>
  <si>
    <t>Kufstein</t>
  </si>
  <si>
    <t>G70600</t>
  </si>
  <si>
    <t>Landeck</t>
  </si>
  <si>
    <t>G70700</t>
  </si>
  <si>
    <t>Lienz</t>
  </si>
  <si>
    <t>G70800</t>
  </si>
  <si>
    <t>Reutte</t>
  </si>
  <si>
    <t>G70900</t>
  </si>
  <si>
    <t>Schwaz</t>
  </si>
  <si>
    <t>G80100</t>
  </si>
  <si>
    <t>Bludenz</t>
  </si>
  <si>
    <t>G80200</t>
  </si>
  <si>
    <t>Bregenz</t>
  </si>
  <si>
    <t>G80300</t>
  </si>
  <si>
    <t>Dornbirn</t>
  </si>
  <si>
    <t>G80400</t>
  </si>
  <si>
    <t>Feldkirch</t>
  </si>
  <si>
    <t>G90100</t>
  </si>
  <si>
    <t>Wien  1.,Innere Stadt</t>
  </si>
  <si>
    <t>G90200</t>
  </si>
  <si>
    <t>Wien  2.,Leopoldstadt</t>
  </si>
  <si>
    <t>G90300</t>
  </si>
  <si>
    <t>Wien  3.,Landstraße</t>
  </si>
  <si>
    <t>G90400</t>
  </si>
  <si>
    <t>Wien  4.,Wieden</t>
  </si>
  <si>
    <t>G90500</t>
  </si>
  <si>
    <t>Wien  5.,Margareten</t>
  </si>
  <si>
    <t>G90600</t>
  </si>
  <si>
    <t>Wien  6.,Mariahilf</t>
  </si>
  <si>
    <t>G90700</t>
  </si>
  <si>
    <t>Wien  7.,Neubau</t>
  </si>
  <si>
    <t>G90800</t>
  </si>
  <si>
    <t>Wien  8.,Josefstadt</t>
  </si>
  <si>
    <t>G90900</t>
  </si>
  <si>
    <t>Wien  9.,Alsergrund</t>
  </si>
  <si>
    <t>G91000</t>
  </si>
  <si>
    <t>Wien 10.,Favoriten</t>
  </si>
  <si>
    <t>G91100</t>
  </si>
  <si>
    <t>Wien 11.,Simmering</t>
  </si>
  <si>
    <t>G91200</t>
  </si>
  <si>
    <t>Wien 12.,Meidling</t>
  </si>
  <si>
    <t>G91300</t>
  </si>
  <si>
    <t>Wien 13.,Hietzing</t>
  </si>
  <si>
    <t>G91400</t>
  </si>
  <si>
    <t>Wien 14.,Penzing</t>
  </si>
  <si>
    <t>G91500</t>
  </si>
  <si>
    <t>Wien 15.,Rudolfsheim-Fünfhaus</t>
  </si>
  <si>
    <t>G91600</t>
  </si>
  <si>
    <t>Wien 16.,Ottakring</t>
  </si>
  <si>
    <t>G91700</t>
  </si>
  <si>
    <t>Wien 17.,Hernals</t>
  </si>
  <si>
    <t>G91800</t>
  </si>
  <si>
    <t>Wien 18.,Währing</t>
  </si>
  <si>
    <t>G91900</t>
  </si>
  <si>
    <t>Wien 19.,Döbling</t>
  </si>
  <si>
    <t>G92000</t>
  </si>
  <si>
    <t>Wien 20.,Brigittenau</t>
  </si>
  <si>
    <t>G92100</t>
  </si>
  <si>
    <t>Wien 21.,Floridsdorf</t>
  </si>
  <si>
    <t>G92200</t>
  </si>
  <si>
    <t>Wien 22.,Donaustadt</t>
  </si>
  <si>
    <t>G92300</t>
  </si>
  <si>
    <t>Wien 23.,Liesing</t>
  </si>
  <si>
    <t>i14!i11</t>
  </si>
  <si>
    <t>Gültige</t>
  </si>
  <si>
    <t>Hofer</t>
  </si>
  <si>
    <t>Total</t>
  </si>
  <si>
    <t>Brief</t>
  </si>
  <si>
    <t>Urne</t>
  </si>
  <si>
    <t>Hofer %</t>
  </si>
  <si>
    <t>Glt %</t>
  </si>
  <si>
    <t>Was fehlt Hofer</t>
  </si>
  <si>
    <t>Hofer_u%</t>
  </si>
  <si>
    <t>Hofer_m%</t>
  </si>
  <si>
    <t>ant11</t>
  </si>
  <si>
    <t>Sum11</t>
  </si>
  <si>
    <t>Sum14</t>
  </si>
  <si>
    <t>glt</t>
  </si>
  <si>
    <t>Anteil11</t>
  </si>
  <si>
    <t>Anteil14</t>
  </si>
  <si>
    <t>Anteil incrim an Brief</t>
  </si>
  <si>
    <t>Stimmen dazu</t>
  </si>
  <si>
    <t>I11</t>
  </si>
  <si>
    <t>Van der Bellen</t>
  </si>
  <si>
    <t xml:space="preserve">Sieger: </t>
  </si>
  <si>
    <t>ant14</t>
  </si>
  <si>
    <t>Verschoben</t>
  </si>
  <si>
    <t>Sieger</t>
  </si>
  <si>
    <t>pred</t>
  </si>
  <si>
    <t>predscale</t>
  </si>
  <si>
    <t>dev</t>
  </si>
  <si>
    <t>normdev</t>
  </si>
  <si>
    <t>t</t>
  </si>
  <si>
    <t>Wahlaufhebung 2. Wahlgang Bundesprasidentenwahl 2016</t>
  </si>
  <si>
    <t>Jeder Punkt in den Grafiken steht für einen politischen Bezirk</t>
  </si>
  <si>
    <t>Mit den Schiebereglern kann man Stimmen vom Van der Bellen zu Hofer verschieben</t>
  </si>
  <si>
    <t>Erst bei 15432 verschobenen Stimmen gewinnt Hofer</t>
  </si>
  <si>
    <t>Wäre die Wahl manipuliert worden,</t>
  </si>
  <si>
    <t>dann hätten die Ergebnisse in den "orangen" Bezirken</t>
  </si>
  <si>
    <t>aus der extremen Lage weit über den anderen Punkten</t>
  </si>
  <si>
    <t>so nach unten verschoben werden, dass sie in die blaue Punktwolke passen.</t>
  </si>
  <si>
    <t>Zum Zeitpunkt der Auszählung waren die Ergebnisse der anderen Bezirke aber</t>
  </si>
  <si>
    <t>noch nicht bekannt.</t>
  </si>
  <si>
    <t>Es wären als hellseherische Fähigkeiten notwendig gewesen,</t>
  </si>
  <si>
    <t>die Briefwahlergebnisse so zu manipulieren, dass sie</t>
  </si>
  <si>
    <t>in das Muster der anderen Bezirke passen.</t>
  </si>
  <si>
    <t>wie wahrscheinlich es gewesen wäre, dass das Briefwahlergebnis</t>
  </si>
  <si>
    <t>Bezirke weg liegt, wie der jeweiligen Lage des einzelnen</t>
  </si>
  <si>
    <t>orangen Punktes entspricht.</t>
  </si>
  <si>
    <t>In den Worksheets 11 Compund un 14 Compount werden</t>
  </si>
  <si>
    <t>die Ergebnisse der 11 bzw. 14 vom VfGh beanstandeten Bezirke zusammengelegt.</t>
  </si>
  <si>
    <t>Die angezeigten Wahrscheinlichkeiten geben an,</t>
  </si>
  <si>
    <t>in allen 11 (bzw. 14) beanstandenten Bezirken so weit vom Muster der anderen</t>
  </si>
  <si>
    <t>Der Verfassungesrichtshof fuhrt in seinem Entscheid 1 Bezirke an,</t>
  </si>
  <si>
    <t>in denen er die Ergebnisse genauer untersucht hat.</t>
  </si>
  <si>
    <t>Er erwahnt noch 3 weitere Bezirke, deren Ergebnisse zur Wahlaufhebung</t>
  </si>
  <si>
    <t>gar nicht genauer untersucht wurden, weil die 11 Bezirke seiner Meinung nach</t>
  </si>
  <si>
    <t>schon ausreichend Grund zur Aufhebung gaben.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</si>
</sst>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0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rgb="FF000000"/>
      <name val="Segoe UI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Border="1"/>
    <xf numFmtId="164" fontId="0" fillId="0" borderId="0" xfId="0" applyNumberFormat="1"/>
    <xf numFmtId="165" fontId="0" fillId="0" borderId="0" xfId="0" applyNumberFormat="1"/>
    <xf numFmtId="0" fontId="4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35112705694396901"/>
          <c:y val="1.8019890370846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'Bezirke 11'!$AA$2:$AA$118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11'!$AB$2:$AB$118</c:f>
              <c:numCache>
                <c:formatCode>0.0%</c:formatCode>
                <c:ptCount val="117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87-4DDD-A89E-66B5564C2A43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'Bezirke 11'!$AA$2:$AA$118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11'!$AC$2:$AC$118</c:f>
              <c:numCache>
                <c:formatCode>0.0%</c:formatCode>
                <c:ptCount val="1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0.37902991577112982</c:v>
                </c:pt>
                <c:pt idx="11">
                  <c:v>0.43527918781725888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0.46403987657251367</c:v>
                </c:pt>
                <c:pt idx="16">
                  <c:v>#N/A</c:v>
                </c:pt>
                <c:pt idx="17">
                  <c:v>0.51447740112994356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0.38041717294451194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0.38935668575277871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0.49009613523453127</c:v>
                </c:pt>
                <c:pt idx="71">
                  <c:v>0.57209794437726724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0.56816337571003517</c:v>
                </c:pt>
                <c:pt idx="81">
                  <c:v>#N/A</c:v>
                </c:pt>
                <c:pt idx="82">
                  <c:v>#N/A</c:v>
                </c:pt>
                <c:pt idx="83">
                  <c:v>0.3843826112628238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0.45673671199011123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87-4DDD-A89E-66B5564C2A43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'Bezirke 11'!$AE$2:$AE$3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'Bezirke 11'!$AF$2:$AF$3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87-4DDD-A89E-66B5564C2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1843808"/>
        <c:axId val="-1221848160"/>
      </c:scatterChart>
      <c:valAx>
        <c:axId val="-1221843808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1848160"/>
        <c:crosses val="autoZero"/>
        <c:crossBetween val="midCat"/>
      </c:valAx>
      <c:valAx>
        <c:axId val="-122184816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184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35112705694396901"/>
          <c:y val="1.8019840740246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'Bezirke 14'!$AA$2:$AA$118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14'!$AB$2:$AB$118</c:f>
              <c:numCache>
                <c:formatCode>0.0%</c:formatCode>
                <c:ptCount val="117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#N/A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#N/A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#N/A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6D-4C5D-9B01-D79C1A7D5421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'Bezirke 14'!$AA$2:$AA$118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14'!$AC$2:$AC$118</c:f>
              <c:numCache>
                <c:formatCode>0.0%</c:formatCode>
                <c:ptCount val="1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0.37902991577112982</c:v>
                </c:pt>
                <c:pt idx="11">
                  <c:v>0.43527918781725888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0.46403987657251367</c:v>
                </c:pt>
                <c:pt idx="16">
                  <c:v>#N/A</c:v>
                </c:pt>
                <c:pt idx="17">
                  <c:v>0.51447740112994356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0.38041717294451194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0.38935668575277871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0.49009613523453127</c:v>
                </c:pt>
                <c:pt idx="71">
                  <c:v>0.57209794437726724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0.56816337571003517</c:v>
                </c:pt>
                <c:pt idx="81">
                  <c:v>#N/A</c:v>
                </c:pt>
                <c:pt idx="82">
                  <c:v>#N/A</c:v>
                </c:pt>
                <c:pt idx="83">
                  <c:v>0.3843826112628238</c:v>
                </c:pt>
                <c:pt idx="84">
                  <c:v>#N/A</c:v>
                </c:pt>
                <c:pt idx="85">
                  <c:v>0.41818873668188739</c:v>
                </c:pt>
                <c:pt idx="86">
                  <c:v>#N/A</c:v>
                </c:pt>
                <c:pt idx="87">
                  <c:v>#N/A</c:v>
                </c:pt>
                <c:pt idx="88">
                  <c:v>0.36478873239436621</c:v>
                </c:pt>
                <c:pt idx="89">
                  <c:v>0.45673671199011123</c:v>
                </c:pt>
                <c:pt idx="90">
                  <c:v>#N/A</c:v>
                </c:pt>
                <c:pt idx="91">
                  <c:v>0.2896728125333049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6D-4C5D-9B01-D79C1A7D5421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'Bezirke 14'!$AE$2:$AE$3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'Bezirke 14'!$AF$2:$AF$3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6D-4C5D-9B01-D79C1A7D5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1850336"/>
        <c:axId val="-1221849248"/>
      </c:scatterChart>
      <c:valAx>
        <c:axId val="-1221850336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1849248"/>
        <c:crosses val="autoZero"/>
        <c:crossBetween val="midCat"/>
      </c:valAx>
      <c:valAx>
        <c:axId val="-1221849248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1850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34864660210156651"/>
          <c:y val="1.80198258863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'Compound 11'!$AA$2:$AA$120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0.57455752161791918</c:v>
                </c:pt>
                <c:pt idx="118">
                  <c:v>#N/A</c:v>
                </c:pt>
              </c:numCache>
            </c:numRef>
          </c:xVal>
          <c:yVal>
            <c:numRef>
              <c:f>'Compound 11'!$AB$2:$AB$120</c:f>
              <c:numCache>
                <c:formatCode>0.0%</c:formatCode>
                <c:ptCount val="119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  <c:pt idx="117">
                  <c:v>#N/A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63-49BF-A8E1-B610167057DE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xVal>
            <c:numRef>
              <c:f>'Compound 11'!$AA$2:$AA$120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0.57455752161791918</c:v>
                </c:pt>
                <c:pt idx="118">
                  <c:v>#N/A</c:v>
                </c:pt>
              </c:numCache>
            </c:numRef>
          </c:xVal>
          <c:yVal>
            <c:numRef>
              <c:f>'Compound 11'!$AC$2:$AC$120</c:f>
              <c:numCache>
                <c:formatCode>0.0%</c:formatCode>
                <c:ptCount val="1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0.45492809077714735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63-49BF-A8E1-B610167057DE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'Compound 11'!$AE$2:$AE$3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'Compound 11'!$AF$2:$AF$3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63-49BF-A8E1-B610167057DE}"/>
            </c:ext>
          </c:extLst>
        </c:ser>
        <c:ser>
          <c:idx val="3"/>
          <c:order val="3"/>
          <c:tx>
            <c:v>vertical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'Compound 11'!$K$123:$K$124</c:f>
              <c:numCache>
                <c:formatCode>General</c:formatCode>
                <c:ptCount val="2"/>
                <c:pt idx="0">
                  <c:v>0.57455752161791918</c:v>
                </c:pt>
                <c:pt idx="1">
                  <c:v>0.57455752161791918</c:v>
                </c:pt>
              </c:numCache>
            </c:numRef>
          </c:xVal>
          <c:yVal>
            <c:numRef>
              <c:f>'Compound 11'!$L$123:$L$124</c:f>
              <c:numCache>
                <c:formatCode>0.0%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1853600"/>
        <c:axId val="-1438275728"/>
      </c:scatterChart>
      <c:valAx>
        <c:axId val="-1221853600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8275728"/>
        <c:crosses val="autoZero"/>
        <c:crossBetween val="midCat"/>
      </c:valAx>
      <c:valAx>
        <c:axId val="-1438275728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1853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35144056732943046"/>
          <c:y val="1.8019810879804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'Compound 14'!$AA$2:$AA$120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#N/A</c:v>
                </c:pt>
                <c:pt idx="118">
                  <c:v>0.55805253829107315</c:v>
                </c:pt>
              </c:numCache>
            </c:numRef>
          </c:xVal>
          <c:yVal>
            <c:numRef>
              <c:f>'Compound 14'!$AB$2:$AB$120</c:f>
              <c:numCache>
                <c:formatCode>0.0%</c:formatCode>
                <c:ptCount val="119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  <c:pt idx="117">
                  <c:v>#N/A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69-43F2-9C5A-8162FD5B9B80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xVal>
            <c:numRef>
              <c:f>'Compound 14'!$AA$2:$AA$120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#N/A</c:v>
                </c:pt>
                <c:pt idx="118">
                  <c:v>0.55805253829107315</c:v>
                </c:pt>
              </c:numCache>
            </c:numRef>
          </c:xVal>
          <c:yVal>
            <c:numRef>
              <c:f>'Compound 14'!$AC$2:$AC$120</c:f>
              <c:numCache>
                <c:formatCode>0.0%</c:formatCode>
                <c:ptCount val="1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0.43401506066400891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9-43F2-9C5A-8162FD5B9B80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'Compound 14'!$AE$2:$AE$3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'Compound 14'!$AF$2:$AF$3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69-43F2-9C5A-8162FD5B9B80}"/>
            </c:ext>
          </c:extLst>
        </c:ser>
        <c:ser>
          <c:idx val="3"/>
          <c:order val="3"/>
          <c:tx>
            <c:v>vertical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'Compound 14'!$K$124:$K$125</c:f>
              <c:numCache>
                <c:formatCode>General</c:formatCode>
                <c:ptCount val="2"/>
                <c:pt idx="0">
                  <c:v>0.55805253829107315</c:v>
                </c:pt>
                <c:pt idx="1">
                  <c:v>0.55805253829107315</c:v>
                </c:pt>
              </c:numCache>
            </c:numRef>
          </c:xVal>
          <c:yVal>
            <c:numRef>
              <c:f>'Compound 14'!$L$124:$L$125</c:f>
              <c:numCache>
                <c:formatCode>0.0%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333744"/>
        <c:axId val="-1216336464"/>
      </c:scatterChart>
      <c:valAx>
        <c:axId val="-1216333744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6464"/>
        <c:crosses val="autoZero"/>
        <c:crossBetween val="midCat"/>
      </c:valAx>
      <c:valAx>
        <c:axId val="-121633646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3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44156186210961801"/>
          <c:y val="1.801982549714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'Bezirke 11'!$AA$2:$AA$118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11'!$AB$2:$AB$118</c:f>
              <c:numCache>
                <c:formatCode>0.0%</c:formatCode>
                <c:ptCount val="117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D2-4BFC-A226-755B5A5C67EA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'Bezirke 11'!$AA$2:$AA$118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11'!$AC$2:$AC$118</c:f>
              <c:numCache>
                <c:formatCode>0.0%</c:formatCode>
                <c:ptCount val="1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0.37902991577112982</c:v>
                </c:pt>
                <c:pt idx="11">
                  <c:v>0.43527918781725888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0.46403987657251367</c:v>
                </c:pt>
                <c:pt idx="16">
                  <c:v>#N/A</c:v>
                </c:pt>
                <c:pt idx="17">
                  <c:v>0.51447740112994356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0.38041717294451194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0.38935668575277871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0.49009613523453127</c:v>
                </c:pt>
                <c:pt idx="71">
                  <c:v>0.57209794437726724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0.56816337571003517</c:v>
                </c:pt>
                <c:pt idx="81">
                  <c:v>#N/A</c:v>
                </c:pt>
                <c:pt idx="82">
                  <c:v>#N/A</c:v>
                </c:pt>
                <c:pt idx="83">
                  <c:v>0.3843826112628238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0.45673671199011123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D2-4BFC-A226-755B5A5C67EA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'Bezirke 11'!$AE$2:$AE$3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'Bezirke 11'!$AF$2:$AF$3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D2-4BFC-A226-755B5A5C6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332656"/>
        <c:axId val="-1216334832"/>
      </c:scatterChart>
      <c:valAx>
        <c:axId val="-1216332656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4832"/>
        <c:crosses val="autoZero"/>
        <c:crossBetween val="midCat"/>
      </c:valAx>
      <c:valAx>
        <c:axId val="-1216334832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44156186210961801"/>
          <c:y val="1.801982549714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'Bezirke 14'!$AA$2:$AA$118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14'!$AB$2:$AB$118</c:f>
              <c:numCache>
                <c:formatCode>0.0%</c:formatCode>
                <c:ptCount val="117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#N/A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#N/A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#N/A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4D-4467-97D3-D47F219C412E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'Bezirke 14'!$AA$2:$AA$118</c:f>
              <c:numCache>
                <c:formatCode>0.0%</c:formatCode>
                <c:ptCount val="117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</c:numCache>
            </c:numRef>
          </c:xVal>
          <c:yVal>
            <c:numRef>
              <c:f>'Bezirke 14'!$AC$2:$AC$118</c:f>
              <c:numCache>
                <c:formatCode>0.0%</c:formatCode>
                <c:ptCount val="1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0.37902991577112982</c:v>
                </c:pt>
                <c:pt idx="11">
                  <c:v>0.43527918781725888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0.46403987657251367</c:v>
                </c:pt>
                <c:pt idx="16">
                  <c:v>#N/A</c:v>
                </c:pt>
                <c:pt idx="17">
                  <c:v>0.51447740112994356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0.38041717294451194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0.38935668575277871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0.49009613523453127</c:v>
                </c:pt>
                <c:pt idx="71">
                  <c:v>0.57209794437726724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0.56816337571003517</c:v>
                </c:pt>
                <c:pt idx="81">
                  <c:v>#N/A</c:v>
                </c:pt>
                <c:pt idx="82">
                  <c:v>#N/A</c:v>
                </c:pt>
                <c:pt idx="83">
                  <c:v>0.3843826112628238</c:v>
                </c:pt>
                <c:pt idx="84">
                  <c:v>#N/A</c:v>
                </c:pt>
                <c:pt idx="85">
                  <c:v>0.41818873668188739</c:v>
                </c:pt>
                <c:pt idx="86">
                  <c:v>#N/A</c:v>
                </c:pt>
                <c:pt idx="87">
                  <c:v>#N/A</c:v>
                </c:pt>
                <c:pt idx="88">
                  <c:v>0.36478873239436621</c:v>
                </c:pt>
                <c:pt idx="89">
                  <c:v>0.45673671199011123</c:v>
                </c:pt>
                <c:pt idx="90">
                  <c:v>#N/A</c:v>
                </c:pt>
                <c:pt idx="91">
                  <c:v>0.2896728125333049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4D-4467-97D3-D47F219C412E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'Bezirke 14'!$AE$2:$AE$3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'Bezirke 14'!$AF$2:$AF$3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4D-4467-97D3-D47F219C4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341360"/>
        <c:axId val="-1216344624"/>
      </c:scatterChart>
      <c:valAx>
        <c:axId val="-1216341360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44624"/>
        <c:crosses val="autoZero"/>
        <c:crossBetween val="midCat"/>
      </c:valAx>
      <c:valAx>
        <c:axId val="-121634462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4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44156186210961801"/>
          <c:y val="1.801982549714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'Compound 11'!$AA$2:$AA$120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0.57455752161791918</c:v>
                </c:pt>
                <c:pt idx="118">
                  <c:v>#N/A</c:v>
                </c:pt>
              </c:numCache>
            </c:numRef>
          </c:xVal>
          <c:yVal>
            <c:numRef>
              <c:f>'Compound 11'!$AB$2:$AB$120</c:f>
              <c:numCache>
                <c:formatCode>0.0%</c:formatCode>
                <c:ptCount val="119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  <c:pt idx="117">
                  <c:v>#N/A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2E-48E4-9EED-1ACD9419EDC8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xVal>
            <c:numRef>
              <c:f>'Compound 11'!$AA$2:$AA$120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0.57455752161791918</c:v>
                </c:pt>
                <c:pt idx="118">
                  <c:v>#N/A</c:v>
                </c:pt>
              </c:numCache>
            </c:numRef>
          </c:xVal>
          <c:yVal>
            <c:numRef>
              <c:f>'Compound 11'!$AC$2:$AC$120</c:f>
              <c:numCache>
                <c:formatCode>0.0%</c:formatCode>
                <c:ptCount val="1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0.45492809077714735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2E-48E4-9EED-1ACD9419EDC8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'Compound 11'!$AE$2:$AE$3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'Compound 11'!$AF$2:$AF$3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2E-48E4-9EED-1ACD9419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337008"/>
        <c:axId val="-1216335376"/>
      </c:scatterChart>
      <c:valAx>
        <c:axId val="-1216337008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5376"/>
        <c:crosses val="autoZero"/>
        <c:crossBetween val="midCat"/>
      </c:valAx>
      <c:valAx>
        <c:axId val="-1216335376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7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</a:t>
            </a:r>
            <a:r>
              <a:rPr lang="en-US" baseline="0"/>
              <a:t> beanstandete Bezirke</a:t>
            </a:r>
          </a:p>
        </c:rich>
      </c:tx>
      <c:layout>
        <c:manualLayout>
          <c:xMode val="edge"/>
          <c:yMode val="edge"/>
          <c:x val="0.44156186210961801"/>
          <c:y val="1.801982549714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korrekt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'Compound 14'!$AA$2:$AA$120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#N/A</c:v>
                </c:pt>
                <c:pt idx="118">
                  <c:v>0.55805253829107315</c:v>
                </c:pt>
              </c:numCache>
            </c:numRef>
          </c:xVal>
          <c:yVal>
            <c:numRef>
              <c:f>'Compound 14'!$AB$2:$AB$120</c:f>
              <c:numCache>
                <c:formatCode>0.0%</c:formatCode>
                <c:ptCount val="119"/>
                <c:pt idx="0">
                  <c:v>0.40740740740740738</c:v>
                </c:pt>
                <c:pt idx="1">
                  <c:v>0.41477272727272729</c:v>
                </c:pt>
                <c:pt idx="2">
                  <c:v>0.46379196840026332</c:v>
                </c:pt>
                <c:pt idx="3">
                  <c:v>0.51499210941609674</c:v>
                </c:pt>
                <c:pt idx="4">
                  <c:v>0.57708161582852435</c:v>
                </c:pt>
                <c:pt idx="5">
                  <c:v>0.47106170946722881</c:v>
                </c:pt>
                <c:pt idx="6">
                  <c:v>0.51005786718104162</c:v>
                </c:pt>
                <c:pt idx="7">
                  <c:v>0.48740458015267174</c:v>
                </c:pt>
                <c:pt idx="8">
                  <c:v>0.53371667537898593</c:v>
                </c:pt>
                <c:pt idx="9">
                  <c:v>0.34680884927582367</c:v>
                </c:pt>
                <c:pt idx="10">
                  <c:v>#N/A</c:v>
                </c:pt>
                <c:pt idx="11">
                  <c:v>#N/A</c:v>
                </c:pt>
                <c:pt idx="12">
                  <c:v>0.4435806308307419</c:v>
                </c:pt>
                <c:pt idx="13">
                  <c:v>0.53636131666241393</c:v>
                </c:pt>
                <c:pt idx="14">
                  <c:v>0.47208567415730335</c:v>
                </c:pt>
                <c:pt idx="15">
                  <c:v>#N/A</c:v>
                </c:pt>
                <c:pt idx="16">
                  <c:v>0.41399662731871839</c:v>
                </c:pt>
                <c:pt idx="17">
                  <c:v>#N/A</c:v>
                </c:pt>
                <c:pt idx="18">
                  <c:v>0.50241312741312738</c:v>
                </c:pt>
                <c:pt idx="19">
                  <c:v>0.37486338797814206</c:v>
                </c:pt>
                <c:pt idx="20">
                  <c:v>0.32761945575316048</c:v>
                </c:pt>
                <c:pt idx="21">
                  <c:v>0.32448377581120946</c:v>
                </c:pt>
                <c:pt idx="22">
                  <c:v>0.42351716961498437</c:v>
                </c:pt>
                <c:pt idx="23">
                  <c:v>0.3716497227356747</c:v>
                </c:pt>
                <c:pt idx="24">
                  <c:v>0.39985931062204805</c:v>
                </c:pt>
                <c:pt idx="25">
                  <c:v>0.49799927246271369</c:v>
                </c:pt>
                <c:pt idx="26">
                  <c:v>0.5042615837594917</c:v>
                </c:pt>
                <c:pt idx="27">
                  <c:v>0.47033898305084748</c:v>
                </c:pt>
                <c:pt idx="28">
                  <c:v>0.46071521795875753</c:v>
                </c:pt>
                <c:pt idx="29">
                  <c:v>0.4613793103448276</c:v>
                </c:pt>
                <c:pt idx="30">
                  <c:v>0.40367109386658706</c:v>
                </c:pt>
                <c:pt idx="31">
                  <c:v>0.43054318788958146</c:v>
                </c:pt>
                <c:pt idx="32">
                  <c:v>0.4237063246351172</c:v>
                </c:pt>
                <c:pt idx="33">
                  <c:v>0.45910209102091021</c:v>
                </c:pt>
                <c:pt idx="34">
                  <c:v>0.47980997624703087</c:v>
                </c:pt>
                <c:pt idx="35">
                  <c:v>0.31409749670619236</c:v>
                </c:pt>
                <c:pt idx="36">
                  <c:v>0.47695888285492632</c:v>
                </c:pt>
                <c:pt idx="37">
                  <c:v>0.40663456393793473</c:v>
                </c:pt>
                <c:pt idx="38">
                  <c:v>0.38052550231839261</c:v>
                </c:pt>
                <c:pt idx="39">
                  <c:v>0.41995050447363413</c:v>
                </c:pt>
                <c:pt idx="40">
                  <c:v>0.53402307998408272</c:v>
                </c:pt>
                <c:pt idx="41">
                  <c:v>0.48521773871354373</c:v>
                </c:pt>
                <c:pt idx="42">
                  <c:v>#N/A</c:v>
                </c:pt>
                <c:pt idx="43">
                  <c:v>0.45544258373205743</c:v>
                </c:pt>
                <c:pt idx="44">
                  <c:v>0.28754709296405662</c:v>
                </c:pt>
                <c:pt idx="45">
                  <c:v>0.33479824210946862</c:v>
                </c:pt>
                <c:pt idx="46">
                  <c:v>0.4162917357328913</c:v>
                </c:pt>
                <c:pt idx="47">
                  <c:v>0.4763702642885041</c:v>
                </c:pt>
                <c:pt idx="48">
                  <c:v>0.43645173313455088</c:v>
                </c:pt>
                <c:pt idx="49">
                  <c:v>#N/A</c:v>
                </c:pt>
                <c:pt idx="50">
                  <c:v>0.35836693548387094</c:v>
                </c:pt>
                <c:pt idx="51">
                  <c:v>0.43738626964433414</c:v>
                </c:pt>
                <c:pt idx="52">
                  <c:v>0.44955752212389383</c:v>
                </c:pt>
                <c:pt idx="53">
                  <c:v>0.36467661691542291</c:v>
                </c:pt>
                <c:pt idx="54">
                  <c:v>0.4005239888652366</c:v>
                </c:pt>
                <c:pt idx="55">
                  <c:v>0.47646544181977252</c:v>
                </c:pt>
                <c:pt idx="56">
                  <c:v>0.40334728033472805</c:v>
                </c:pt>
                <c:pt idx="57">
                  <c:v>0.45716745587602237</c:v>
                </c:pt>
                <c:pt idx="58">
                  <c:v>0.40741359158457169</c:v>
                </c:pt>
                <c:pt idx="59">
                  <c:v>0.31888949373979314</c:v>
                </c:pt>
                <c:pt idx="60">
                  <c:v>0.39529037123942007</c:v>
                </c:pt>
                <c:pt idx="61">
                  <c:v>0.45526355764848853</c:v>
                </c:pt>
                <c:pt idx="62">
                  <c:v>0.30389937106918241</c:v>
                </c:pt>
                <c:pt idx="63">
                  <c:v>0.39390862944162436</c:v>
                </c:pt>
                <c:pt idx="64">
                  <c:v>0.40074806305102861</c:v>
                </c:pt>
                <c:pt idx="65">
                  <c:v>0.50622554251156171</c:v>
                </c:pt>
                <c:pt idx="66">
                  <c:v>0.54889112903225812</c:v>
                </c:pt>
                <c:pt idx="67">
                  <c:v>0.43289015511237733</c:v>
                </c:pt>
                <c:pt idx="68">
                  <c:v>0.26715438126653385</c:v>
                </c:pt>
                <c:pt idx="69">
                  <c:v>0.56440804169769176</c:v>
                </c:pt>
                <c:pt idx="70">
                  <c:v>#N/A</c:v>
                </c:pt>
                <c:pt idx="71">
                  <c:v>#N/A</c:v>
                </c:pt>
                <c:pt idx="72">
                  <c:v>0.48549126081791955</c:v>
                </c:pt>
                <c:pt idx="73">
                  <c:v>0.46106101417027756</c:v>
                </c:pt>
                <c:pt idx="74">
                  <c:v>0.544973544973545</c:v>
                </c:pt>
                <c:pt idx="75">
                  <c:v>0.54401058901389809</c:v>
                </c:pt>
                <c:pt idx="76">
                  <c:v>0.48211712301847243</c:v>
                </c:pt>
                <c:pt idx="77">
                  <c:v>0.49483672899804632</c:v>
                </c:pt>
                <c:pt idx="78">
                  <c:v>0.46612346116375875</c:v>
                </c:pt>
                <c:pt idx="79">
                  <c:v>0.55465873690172751</c:v>
                </c:pt>
                <c:pt idx="80">
                  <c:v>#N/A</c:v>
                </c:pt>
                <c:pt idx="81">
                  <c:v>0.23437365660734244</c:v>
                </c:pt>
                <c:pt idx="82">
                  <c:v>0.43929564411492122</c:v>
                </c:pt>
                <c:pt idx="83">
                  <c:v>#N/A</c:v>
                </c:pt>
                <c:pt idx="84">
                  <c:v>0.40879751374611523</c:v>
                </c:pt>
                <c:pt idx="85">
                  <c:v>0.41818873668188739</c:v>
                </c:pt>
                <c:pt idx="86">
                  <c:v>0.35062761506276152</c:v>
                </c:pt>
                <c:pt idx="87">
                  <c:v>0.34530026109660572</c:v>
                </c:pt>
                <c:pt idx="88">
                  <c:v>0.36478873239436621</c:v>
                </c:pt>
                <c:pt idx="89">
                  <c:v>#N/A</c:v>
                </c:pt>
                <c:pt idx="90">
                  <c:v>0.3568702290076336</c:v>
                </c:pt>
                <c:pt idx="91">
                  <c:v>0.2896728125333049</c:v>
                </c:pt>
                <c:pt idx="92">
                  <c:v>0.31675434401402836</c:v>
                </c:pt>
                <c:pt idx="93">
                  <c:v>0.28923654568210261</c:v>
                </c:pt>
                <c:pt idx="94">
                  <c:v>0.24598269468479605</c:v>
                </c:pt>
                <c:pt idx="95">
                  <c:v>0.21876301541024573</c:v>
                </c:pt>
                <c:pt idx="96">
                  <c:v>0.24292889241342849</c:v>
                </c:pt>
                <c:pt idx="97">
                  <c:v>0.25287356321839083</c:v>
                </c:pt>
                <c:pt idx="98">
                  <c:v>0.20742434904996482</c:v>
                </c:pt>
                <c:pt idx="99">
                  <c:v>0.17793676436648972</c:v>
                </c:pt>
                <c:pt idx="100">
                  <c:v>0.16892430278884463</c:v>
                </c:pt>
                <c:pt idx="101">
                  <c:v>0.18987648341002664</c:v>
                </c:pt>
                <c:pt idx="102">
                  <c:v>0.19702419882275998</c:v>
                </c:pt>
                <c:pt idx="103">
                  <c:v>0.397926513187986</c:v>
                </c:pt>
                <c:pt idx="104">
                  <c:v>0.43965763195435092</c:v>
                </c:pt>
                <c:pt idx="105">
                  <c:v>0.31281651733541099</c:v>
                </c:pt>
                <c:pt idx="106">
                  <c:v>0.2847831870178239</c:v>
                </c:pt>
                <c:pt idx="107">
                  <c:v>0.2955150522219947</c:v>
                </c:pt>
                <c:pt idx="108">
                  <c:v>0.24040920716112532</c:v>
                </c:pt>
                <c:pt idx="109">
                  <c:v>0.27498869289914069</c:v>
                </c:pt>
                <c:pt idx="110">
                  <c:v>0.25790910550827045</c:v>
                </c:pt>
                <c:pt idx="111">
                  <c:v>0.22630615406280805</c:v>
                </c:pt>
                <c:pt idx="112">
                  <c:v>0.27979089937032198</c:v>
                </c:pt>
                <c:pt idx="113">
                  <c:v>0.3125</c:v>
                </c:pt>
                <c:pt idx="114">
                  <c:v>0.40284208845601149</c:v>
                </c:pt>
                <c:pt idx="115">
                  <c:v>0.37957132862685239</c:v>
                </c:pt>
                <c:pt idx="116">
                  <c:v>0.35725323546455479</c:v>
                </c:pt>
                <c:pt idx="117">
                  <c:v>#N/A</c:v>
                </c:pt>
                <c:pt idx="118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20-468A-82D4-D39D4FEA7000}"/>
            </c:ext>
          </c:extLst>
        </c:ser>
        <c:ser>
          <c:idx val="1"/>
          <c:order val="1"/>
          <c:tx>
            <c:v>beanstandet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xVal>
            <c:numRef>
              <c:f>'Compound 14'!$AA$2:$AA$120</c:f>
              <c:numCache>
                <c:formatCode>0.0%</c:formatCode>
                <c:ptCount val="119"/>
                <c:pt idx="0">
                  <c:v>0.51261247971677237</c:v>
                </c:pt>
                <c:pt idx="1">
                  <c:v>0.60920666013712044</c:v>
                </c:pt>
                <c:pt idx="2">
                  <c:v>0.5822124863088719</c:v>
                </c:pt>
                <c:pt idx="3">
                  <c:v>0.67017139565029527</c:v>
                </c:pt>
                <c:pt idx="4">
                  <c:v>0.71119524067063278</c:v>
                </c:pt>
                <c:pt idx="5">
                  <c:v>0.56535854101021676</c:v>
                </c:pt>
                <c:pt idx="6">
                  <c:v>0.63358753093852427</c:v>
                </c:pt>
                <c:pt idx="7">
                  <c:v>0.61904529003228015</c:v>
                </c:pt>
                <c:pt idx="8">
                  <c:v>0.69969763606377133</c:v>
                </c:pt>
                <c:pt idx="9">
                  <c:v>0.49613839975285756</c:v>
                </c:pt>
                <c:pt idx="10">
                  <c:v>0.56179263197873153</c:v>
                </c:pt>
                <c:pt idx="11">
                  <c:v>0.56438810567468312</c:v>
                </c:pt>
                <c:pt idx="12">
                  <c:v>0.57677433612021656</c:v>
                </c:pt>
                <c:pt idx="13">
                  <c:v>0.66449611215382842</c:v>
                </c:pt>
                <c:pt idx="14">
                  <c:v>0.63646076419152586</c:v>
                </c:pt>
                <c:pt idx="15">
                  <c:v>0.61136244426960396</c:v>
                </c:pt>
                <c:pt idx="16">
                  <c:v>0.59168679032009452</c:v>
                </c:pt>
                <c:pt idx="17">
                  <c:v>0.69384177930121138</c:v>
                </c:pt>
                <c:pt idx="18">
                  <c:v>0.66827980642322926</c:v>
                </c:pt>
                <c:pt idx="19">
                  <c:v>0.48391281785158274</c:v>
                </c:pt>
                <c:pt idx="20">
                  <c:v>0.45270099974796268</c:v>
                </c:pt>
                <c:pt idx="21">
                  <c:v>0.48587766418298389</c:v>
                </c:pt>
                <c:pt idx="22">
                  <c:v>0.50693748351358481</c:v>
                </c:pt>
                <c:pt idx="23">
                  <c:v>0.54025934861278646</c:v>
                </c:pt>
                <c:pt idx="24">
                  <c:v>0.52112192329708074</c:v>
                </c:pt>
                <c:pt idx="25">
                  <c:v>0.58477088948787059</c:v>
                </c:pt>
                <c:pt idx="26">
                  <c:v>0.59542060136710262</c:v>
                </c:pt>
                <c:pt idx="27">
                  <c:v>0.57997520148791071</c:v>
                </c:pt>
                <c:pt idx="28">
                  <c:v>0.5880594784428006</c:v>
                </c:pt>
                <c:pt idx="29">
                  <c:v>0.59949531362653208</c:v>
                </c:pt>
                <c:pt idx="30">
                  <c:v>0.50067818748116144</c:v>
                </c:pt>
                <c:pt idx="31">
                  <c:v>0.56320520175941857</c:v>
                </c:pt>
                <c:pt idx="32">
                  <c:v>0.57019194580353783</c:v>
                </c:pt>
                <c:pt idx="33">
                  <c:v>0.59181141439205953</c:v>
                </c:pt>
                <c:pt idx="34">
                  <c:v>0.59052311043992767</c:v>
                </c:pt>
                <c:pt idx="35">
                  <c:v>0.40580654006992528</c:v>
                </c:pt>
                <c:pt idx="36">
                  <c:v>0.59166259277365452</c:v>
                </c:pt>
                <c:pt idx="37">
                  <c:v>0.54681576591164538</c:v>
                </c:pt>
                <c:pt idx="38">
                  <c:v>0.58093291209812303</c:v>
                </c:pt>
                <c:pt idx="39">
                  <c:v>0.53450910315178823</c:v>
                </c:pt>
                <c:pt idx="40">
                  <c:v>0.63462350457424344</c:v>
                </c:pt>
                <c:pt idx="41">
                  <c:v>0.59744338395858376</c:v>
                </c:pt>
                <c:pt idx="42">
                  <c:v>0.46796364326244805</c:v>
                </c:pt>
                <c:pt idx="43">
                  <c:v>0.62161470550603493</c:v>
                </c:pt>
                <c:pt idx="44">
                  <c:v>0.39458813301456203</c:v>
                </c:pt>
                <c:pt idx="45">
                  <c:v>0.47237087741132544</c:v>
                </c:pt>
                <c:pt idx="46">
                  <c:v>0.49496227352821581</c:v>
                </c:pt>
                <c:pt idx="47">
                  <c:v>0.61743043220840732</c:v>
                </c:pt>
                <c:pt idx="48">
                  <c:v>0.54301718169803004</c:v>
                </c:pt>
                <c:pt idx="49">
                  <c:v>0.5132247596889733</c:v>
                </c:pt>
                <c:pt idx="50">
                  <c:v>0.48371486653703377</c:v>
                </c:pt>
                <c:pt idx="51">
                  <c:v>0.54930407728835762</c:v>
                </c:pt>
                <c:pt idx="52">
                  <c:v>0.54149773431910331</c:v>
                </c:pt>
                <c:pt idx="53">
                  <c:v>0.4758822791951357</c:v>
                </c:pt>
                <c:pt idx="54">
                  <c:v>0.50476190476190474</c:v>
                </c:pt>
                <c:pt idx="55">
                  <c:v>0.58077482581731876</c:v>
                </c:pt>
                <c:pt idx="56">
                  <c:v>0.52370562130177511</c:v>
                </c:pt>
                <c:pt idx="57">
                  <c:v>0.60312138728323694</c:v>
                </c:pt>
                <c:pt idx="58">
                  <c:v>0.51948007758004699</c:v>
                </c:pt>
                <c:pt idx="59">
                  <c:v>0.43952380952380954</c:v>
                </c:pt>
                <c:pt idx="60">
                  <c:v>0.52308502930909573</c:v>
                </c:pt>
                <c:pt idx="61">
                  <c:v>0.54624250806823416</c:v>
                </c:pt>
                <c:pt idx="62">
                  <c:v>0.43467567269924012</c:v>
                </c:pt>
                <c:pt idx="63">
                  <c:v>0.55276288352695857</c:v>
                </c:pt>
                <c:pt idx="64">
                  <c:v>0.54662777461582246</c:v>
                </c:pt>
                <c:pt idx="65">
                  <c:v>0.63622720579907122</c:v>
                </c:pt>
                <c:pt idx="66">
                  <c:v>0.71453399956550079</c:v>
                </c:pt>
                <c:pt idx="67">
                  <c:v>0.60512999009344293</c:v>
                </c:pt>
                <c:pt idx="68">
                  <c:v>0.38008537171133122</c:v>
                </c:pt>
                <c:pt idx="69">
                  <c:v>0.66897716477252733</c:v>
                </c:pt>
                <c:pt idx="70">
                  <c:v>0.57915035606465504</c:v>
                </c:pt>
                <c:pt idx="71">
                  <c:v>0.69248714278140078</c:v>
                </c:pt>
                <c:pt idx="72">
                  <c:v>0.60754085519991452</c:v>
                </c:pt>
                <c:pt idx="73">
                  <c:v>0.60935520928451503</c:v>
                </c:pt>
                <c:pt idx="74">
                  <c:v>0.65835641735918748</c:v>
                </c:pt>
                <c:pt idx="75">
                  <c:v>0.6746517888494401</c:v>
                </c:pt>
                <c:pt idx="76">
                  <c:v>0.62175216903600938</c:v>
                </c:pt>
                <c:pt idx="77">
                  <c:v>0.62693441414885775</c:v>
                </c:pt>
                <c:pt idx="78">
                  <c:v>0.58718577966438945</c:v>
                </c:pt>
                <c:pt idx="79">
                  <c:v>0.70065408963762177</c:v>
                </c:pt>
                <c:pt idx="80">
                  <c:v>0.68851281805778297</c:v>
                </c:pt>
                <c:pt idx="81">
                  <c:v>0.40130283905270209</c:v>
                </c:pt>
                <c:pt idx="82">
                  <c:v>0.54326373300580233</c:v>
                </c:pt>
                <c:pt idx="83">
                  <c:v>0.50134745841464545</c:v>
                </c:pt>
                <c:pt idx="84">
                  <c:v>0.54520183708000969</c:v>
                </c:pt>
                <c:pt idx="85">
                  <c:v>0.5574175504020511</c:v>
                </c:pt>
                <c:pt idx="86">
                  <c:v>0.4556679144086262</c:v>
                </c:pt>
                <c:pt idx="87">
                  <c:v>0.52983282316929592</c:v>
                </c:pt>
                <c:pt idx="88">
                  <c:v>0.47448507776376631</c:v>
                </c:pt>
                <c:pt idx="89">
                  <c:v>0.58747587254374589</c:v>
                </c:pt>
                <c:pt idx="90">
                  <c:v>0.46473969039728152</c:v>
                </c:pt>
                <c:pt idx="91">
                  <c:v>0.43161224489795919</c:v>
                </c:pt>
                <c:pt idx="92">
                  <c:v>0.44165957725279759</c:v>
                </c:pt>
                <c:pt idx="93">
                  <c:v>0.4181923493414591</c:v>
                </c:pt>
                <c:pt idx="94">
                  <c:v>0.2872865275142315</c:v>
                </c:pt>
                <c:pt idx="95">
                  <c:v>0.30983172079062488</c:v>
                </c:pt>
                <c:pt idx="96">
                  <c:v>0.30272657180906987</c:v>
                </c:pt>
                <c:pt idx="97">
                  <c:v>0.25063464167154853</c:v>
                </c:pt>
                <c:pt idx="98">
                  <c:v>0.27465403316294729</c:v>
                </c:pt>
                <c:pt idx="99">
                  <c:v>0.23283271937281572</c:v>
                </c:pt>
                <c:pt idx="100">
                  <c:v>0.19987175964092699</c:v>
                </c:pt>
                <c:pt idx="101">
                  <c:v>0.22261693309650682</c:v>
                </c:pt>
                <c:pt idx="102">
                  <c:v>0.2347578763127188</c:v>
                </c:pt>
                <c:pt idx="103">
                  <c:v>0.46993950425611647</c:v>
                </c:pt>
                <c:pt idx="104">
                  <c:v>0.51739865403629637</c:v>
                </c:pt>
                <c:pt idx="105">
                  <c:v>0.40132260947274351</c:v>
                </c:pt>
                <c:pt idx="106">
                  <c:v>0.34305944969823693</c:v>
                </c:pt>
                <c:pt idx="107">
                  <c:v>0.37865469733807117</c:v>
                </c:pt>
                <c:pt idx="108">
                  <c:v>0.32826175452880113</c:v>
                </c:pt>
                <c:pt idx="109">
                  <c:v>0.35912282453162958</c:v>
                </c:pt>
                <c:pt idx="110">
                  <c:v>0.32707998332439997</c:v>
                </c:pt>
                <c:pt idx="111">
                  <c:v>0.27197093977033043</c:v>
                </c:pt>
                <c:pt idx="112">
                  <c:v>0.33833560709413368</c:v>
                </c:pt>
                <c:pt idx="113">
                  <c:v>0.38595379872460828</c:v>
                </c:pt>
                <c:pt idx="114">
                  <c:v>0.5071099814522223</c:v>
                </c:pt>
                <c:pt idx="115">
                  <c:v>0.46905812886952536</c:v>
                </c:pt>
                <c:pt idx="116">
                  <c:v>0.43623123347797893</c:v>
                </c:pt>
                <c:pt idx="117">
                  <c:v>#N/A</c:v>
                </c:pt>
                <c:pt idx="118">
                  <c:v>0.55805253829107315</c:v>
                </c:pt>
              </c:numCache>
            </c:numRef>
          </c:xVal>
          <c:yVal>
            <c:numRef>
              <c:f>'Compound 14'!$AC$2:$AC$120</c:f>
              <c:numCache>
                <c:formatCode>0.0%</c:formatCode>
                <c:ptCount val="1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0.43401506066400891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20-468A-82D4-D39D4FEA7000}"/>
            </c:ext>
          </c:extLst>
        </c:ser>
        <c:ser>
          <c:idx val="2"/>
          <c:order val="2"/>
          <c:tx>
            <c:v>Gleichstand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'Compound 14'!$AE$2:$AE$3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'Compound 14'!$AF$2:$AF$3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20-468A-82D4-D39D4FEA7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6340272"/>
        <c:axId val="-1216332112"/>
      </c:scatterChart>
      <c:valAx>
        <c:axId val="-1216340272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32112"/>
        <c:crosses val="autoZero"/>
        <c:crossBetween val="midCat"/>
      </c:valAx>
      <c:valAx>
        <c:axId val="-1216332112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340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C5" lockText="1" noThreeD="1"/>
</file>

<file path=xl/ctrlProps/ctrlProp2.xml><?xml version="1.0" encoding="utf-8"?>
<formControlPr xmlns="http://schemas.microsoft.com/office/spreadsheetml/2009/9/main" objectType="CheckBox" fmlaLink="C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676275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8A50BA9-36C3-4BD2-A6F5-C9EA0EC6F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142875</xdr:rowOff>
        </xdr:from>
        <xdr:to>
          <xdr:col>9</xdr:col>
          <xdr:colOff>428625</xdr:colOff>
          <xdr:row>21</xdr:row>
          <xdr:rowOff>104775</xdr:rowOff>
        </xdr:to>
        <xdr:sp macro="" textlink="">
          <xdr:nvSpPr>
            <xdr:cNvPr id="9217" name="ScrollBar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FEB875F4-5014-4DE0-91B5-B044E57B3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676275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E8482E3-E3CA-4BDB-AFFC-B034C5120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142875</xdr:rowOff>
        </xdr:from>
        <xdr:to>
          <xdr:col>9</xdr:col>
          <xdr:colOff>428625</xdr:colOff>
          <xdr:row>21</xdr:row>
          <xdr:rowOff>104775</xdr:rowOff>
        </xdr:to>
        <xdr:sp macro="" textlink="">
          <xdr:nvSpPr>
            <xdr:cNvPr id="13313" name="ScrollBar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xmlns="" id="{E2E90D10-8946-4282-A3E4-060EFA596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9524</xdr:rowOff>
    </xdr:from>
    <xdr:to>
      <xdr:col>8</xdr:col>
      <xdr:colOff>676275</xdr:colOff>
      <xdr:row>28</xdr:row>
      <xdr:rowOff>200024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AE23020-5193-4F30-8CA1-656D54605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142875</xdr:rowOff>
        </xdr:from>
        <xdr:to>
          <xdr:col>9</xdr:col>
          <xdr:colOff>428625</xdr:colOff>
          <xdr:row>21</xdr:row>
          <xdr:rowOff>104775</xdr:rowOff>
        </xdr:to>
        <xdr:sp macro="" textlink="">
          <xdr:nvSpPr>
            <xdr:cNvPr id="14337" name="ScrollBar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xmlns="" id="{F8655014-C0A2-4E5A-B898-0D6407904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152400</xdr:rowOff>
        </xdr:from>
        <xdr:to>
          <xdr:col>11</xdr:col>
          <xdr:colOff>495300</xdr:colOff>
          <xdr:row>8</xdr:row>
          <xdr:rowOff>47625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Wahrscheinlichkeit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0</xdr:rowOff>
    </xdr:from>
    <xdr:to>
      <xdr:col>8</xdr:col>
      <xdr:colOff>676275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2665D6F-9CDA-45B8-8F59-A36FD0EC2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142875</xdr:rowOff>
        </xdr:from>
        <xdr:to>
          <xdr:col>9</xdr:col>
          <xdr:colOff>428625</xdr:colOff>
          <xdr:row>21</xdr:row>
          <xdr:rowOff>104775</xdr:rowOff>
        </xdr:to>
        <xdr:sp macro="" textlink="">
          <xdr:nvSpPr>
            <xdr:cNvPr id="15361" name="ScrollBar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571C2737-A4ED-460E-9FEA-45AD3BF11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152400</xdr:rowOff>
        </xdr:from>
        <xdr:to>
          <xdr:col>11</xdr:col>
          <xdr:colOff>495300</xdr:colOff>
          <xdr:row>8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Wahrscheinlichkeit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475543</xdr:colOff>
      <xdr:row>2</xdr:row>
      <xdr:rowOff>51506</xdr:rowOff>
    </xdr:from>
    <xdr:to>
      <xdr:col>25</xdr:col>
      <xdr:colOff>104775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</xdr:row>
          <xdr:rowOff>152400</xdr:rowOff>
        </xdr:from>
        <xdr:to>
          <xdr:col>22</xdr:col>
          <xdr:colOff>1</xdr:colOff>
          <xdr:row>6</xdr:row>
          <xdr:rowOff>108226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xmlns="" id="{00000000-0008-0000-03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8" spid="_x0000_s412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6573500" y="952500"/>
              <a:ext cx="2466976" cy="35587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64"/>
              </a:solidFill>
              <a:miter lim="800000"/>
              <a:headEnd type="none" w="med" len="med"/>
              <a:tailEnd type="none" w="med" len="med"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818442</xdr:colOff>
      <xdr:row>10</xdr:row>
      <xdr:rowOff>127706</xdr:rowOff>
    </xdr:from>
    <xdr:to>
      <xdr:col>24</xdr:col>
      <xdr:colOff>752475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761998</xdr:colOff>
          <xdr:row>14</xdr:row>
          <xdr:rowOff>114300</xdr:rowOff>
        </xdr:from>
        <xdr:to>
          <xdr:col>23</xdr:col>
          <xdr:colOff>330199</xdr:colOff>
          <xdr:row>16</xdr:row>
          <xdr:rowOff>114300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xmlns="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8" spid="_x0000_s61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056098" y="2959100"/>
              <a:ext cx="2870201" cy="406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64"/>
              </a:solidFill>
              <a:miter lim="800000"/>
              <a:headEnd type="none" w="med" len="med"/>
              <a:tailEnd type="none" w="med" len="med"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818443</xdr:colOff>
      <xdr:row>10</xdr:row>
      <xdr:rowOff>127706</xdr:rowOff>
    </xdr:from>
    <xdr:to>
      <xdr:col>25</xdr:col>
      <xdr:colOff>533401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761999</xdr:colOff>
          <xdr:row>14</xdr:row>
          <xdr:rowOff>114300</xdr:rowOff>
        </xdr:from>
        <xdr:to>
          <xdr:col>21</xdr:col>
          <xdr:colOff>523874</xdr:colOff>
          <xdr:row>15</xdr:row>
          <xdr:rowOff>114300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xmlns="" id="{00000000-0008-0000-05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8" spid="_x0000_s71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287874" y="2914650"/>
              <a:ext cx="1438275" cy="200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64"/>
              </a:solidFill>
              <a:miter lim="800000"/>
              <a:headEnd type="none" w="med" len="med"/>
              <a:tailEnd type="none" w="med" len="med"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570792</xdr:colOff>
      <xdr:row>0</xdr:row>
      <xdr:rowOff>0</xdr:rowOff>
    </xdr:from>
    <xdr:to>
      <xdr:col>23</xdr:col>
      <xdr:colOff>581025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761999</xdr:colOff>
          <xdr:row>14</xdr:row>
          <xdr:rowOff>114300</xdr:rowOff>
        </xdr:from>
        <xdr:to>
          <xdr:col>21</xdr:col>
          <xdr:colOff>523874</xdr:colOff>
          <xdr:row>15</xdr:row>
          <xdr:rowOff>114300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xmlns="" id="{00000000-0008-0000-06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8" spid="_x0000_s82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287874" y="2914650"/>
              <a:ext cx="1438275" cy="200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64"/>
              </a:solidFill>
              <a:miter lim="800000"/>
              <a:headEnd type="none" w="med" len="med"/>
              <a:tailEnd type="none" w="med" len="med"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2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/>
  </sheetViews>
  <sheetFormatPr defaultRowHeight="15.75" x14ac:dyDescent="0.25"/>
  <sheetData>
    <row r="1" spans="1:1" ht="21" x14ac:dyDescent="0.35">
      <c r="A1" s="4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289</v>
      </c>
    </row>
    <row r="26" spans="1:1" x14ac:dyDescent="0.25">
      <c r="A26" t="s">
        <v>295</v>
      </c>
    </row>
    <row r="27" spans="1:1" x14ac:dyDescent="0.25">
      <c r="A27" t="s">
        <v>290</v>
      </c>
    </row>
    <row r="28" spans="1:1" x14ac:dyDescent="0.25">
      <c r="A28" t="s">
        <v>291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F126"/>
  <sheetViews>
    <sheetView topLeftCell="A4" workbookViewId="0">
      <selection activeCell="M31" sqref="M31"/>
    </sheetView>
  </sheetViews>
  <sheetFormatPr defaultColWidth="11" defaultRowHeight="15.75" x14ac:dyDescent="0.25"/>
  <cols>
    <col min="16" max="16" width="18.875" bestFit="1" customWidth="1"/>
    <col min="27" max="29" width="10.875" style="2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246</v>
      </c>
      <c r="N1" t="s">
        <v>251</v>
      </c>
      <c r="P1" t="s">
        <v>250</v>
      </c>
      <c r="S1" t="s">
        <v>255</v>
      </c>
      <c r="T1" t="s">
        <v>256</v>
      </c>
      <c r="U1" t="s">
        <v>257</v>
      </c>
    </row>
    <row r="2" spans="1:32" x14ac:dyDescent="0.25">
      <c r="A2" t="s">
        <v>10</v>
      </c>
      <c r="B2">
        <v>1215</v>
      </c>
      <c r="C2">
        <v>495</v>
      </c>
      <c r="D2">
        <v>6779</v>
      </c>
      <c r="E2">
        <v>3475</v>
      </c>
      <c r="F2" t="s">
        <v>11</v>
      </c>
      <c r="G2" t="s">
        <v>11</v>
      </c>
      <c r="H2" s="1" t="s">
        <v>12</v>
      </c>
      <c r="I2" t="b">
        <f>ISERROR(FIND("nicht",F2))</f>
        <v>0</v>
      </c>
      <c r="J2" t="b">
        <f>ISERROR(FIND("nicht",G2))</f>
        <v>0</v>
      </c>
      <c r="K2" t="b">
        <f>I2&lt;&gt;J2</f>
        <v>0</v>
      </c>
      <c r="N2" t="s">
        <v>260</v>
      </c>
      <c r="O2" t="s">
        <v>248</v>
      </c>
      <c r="P2" t="s">
        <v>260</v>
      </c>
      <c r="Q2" t="s">
        <v>248</v>
      </c>
      <c r="S2">
        <f>E2/D2</f>
        <v>0.51261247971677237</v>
      </c>
      <c r="T2">
        <f>C2/B2</f>
        <v>0.40740740740740738</v>
      </c>
      <c r="U2">
        <f t="shared" ref="U2:U33" si="0">IF(I2,$B2/$P$3,0)</f>
        <v>0</v>
      </c>
      <c r="V2">
        <f t="shared" ref="V2:V33" si="1">IF(J2,$B2/$P$4,0)</f>
        <v>0</v>
      </c>
      <c r="Y2">
        <f>(C2+$M$20*U2)/B2</f>
        <v>0.40740740740740738</v>
      </c>
      <c r="AA2" s="2">
        <f>S2</f>
        <v>0.51261247971677237</v>
      </c>
      <c r="AB2" s="2">
        <f>IF(U2=0,T2,NA())</f>
        <v>0.40740740740740738</v>
      </c>
      <c r="AC2" s="2" t="e">
        <f>NA()</f>
        <v>#N/A</v>
      </c>
      <c r="AE2">
        <v>0</v>
      </c>
      <c r="AF2">
        <v>0</v>
      </c>
    </row>
    <row r="3" spans="1:32" x14ac:dyDescent="0.25">
      <c r="A3" t="s">
        <v>13</v>
      </c>
      <c r="B3">
        <v>176</v>
      </c>
      <c r="C3">
        <v>73</v>
      </c>
      <c r="D3">
        <v>1021</v>
      </c>
      <c r="E3">
        <v>622</v>
      </c>
      <c r="F3" t="s">
        <v>11</v>
      </c>
      <c r="G3" t="s">
        <v>11</v>
      </c>
      <c r="H3" s="1" t="s">
        <v>14</v>
      </c>
      <c r="I3" t="b">
        <f t="shared" ref="I3:J66" si="2">ISERROR(FIND("nicht",F3))</f>
        <v>0</v>
      </c>
      <c r="J3" t="b">
        <f t="shared" si="2"/>
        <v>0</v>
      </c>
      <c r="K3" t="b">
        <f t="shared" ref="K3:K66" si="3">I3&lt;&gt;J3</f>
        <v>0</v>
      </c>
      <c r="M3" t="s">
        <v>258</v>
      </c>
      <c r="N3">
        <f>SUMPRODUCT(--$I$2:$I118,$D$2:$D$118)</f>
        <v>437253</v>
      </c>
      <c r="O3">
        <f>SUMPRODUCT(--$I$2:$I118,$E$2:$E$118)</f>
        <v>251227</v>
      </c>
      <c r="P3">
        <f>SUMPRODUCT(--$I$2:$I118,$B$2:$B$118)</f>
        <v>75790</v>
      </c>
      <c r="Q3">
        <f>SUMPRODUCT(--$I$2:$I118,$C$2:$C$118)</f>
        <v>34479</v>
      </c>
      <c r="S3">
        <f t="shared" ref="S3:S66" si="4">E3/D3</f>
        <v>0.60920666013712044</v>
      </c>
      <c r="T3">
        <f t="shared" ref="T3:T66" si="5">C3/B3</f>
        <v>0.41477272727272729</v>
      </c>
      <c r="U3">
        <f t="shared" si="0"/>
        <v>0</v>
      </c>
      <c r="V3">
        <f t="shared" si="1"/>
        <v>0</v>
      </c>
      <c r="Y3">
        <f t="shared" ref="Y3:Y66" si="6">(C3+$M$20*U3)/B3</f>
        <v>0.41477272727272729</v>
      </c>
      <c r="AA3" s="2">
        <f t="shared" ref="AA3:AA66" si="7">S3</f>
        <v>0.60920666013712044</v>
      </c>
      <c r="AB3" s="2">
        <f t="shared" ref="AB3:AB66" si="8">IF(U3=0,T3,NA())</f>
        <v>0.41477272727272729</v>
      </c>
      <c r="AC3" s="2" t="e">
        <f>NA()</f>
        <v>#N/A</v>
      </c>
      <c r="AE3">
        <v>0.8</v>
      </c>
      <c r="AF3">
        <v>0.8</v>
      </c>
    </row>
    <row r="4" spans="1:32" x14ac:dyDescent="0.25">
      <c r="A4" t="s">
        <v>15</v>
      </c>
      <c r="B4">
        <v>3038</v>
      </c>
      <c r="C4">
        <v>1409</v>
      </c>
      <c r="D4">
        <v>22825</v>
      </c>
      <c r="E4">
        <v>13289</v>
      </c>
      <c r="F4" t="s">
        <v>11</v>
      </c>
      <c r="G4" t="s">
        <v>11</v>
      </c>
      <c r="H4" s="1" t="s">
        <v>16</v>
      </c>
      <c r="I4" t="b">
        <f t="shared" si="2"/>
        <v>0</v>
      </c>
      <c r="J4" t="b">
        <f t="shared" si="2"/>
        <v>0</v>
      </c>
      <c r="K4" t="b">
        <f t="shared" si="3"/>
        <v>0</v>
      </c>
      <c r="M4" t="s">
        <v>259</v>
      </c>
      <c r="N4">
        <f>SUMPRODUCT(--$J$2:$J118,$D$2:$D$118)</f>
        <v>541053</v>
      </c>
      <c r="O4">
        <f>SUMPRODUCT(--$J$2:$J118,$E$2:$E$118)</f>
        <v>301936</v>
      </c>
      <c r="P4">
        <f>SUMPRODUCT(--$J$2:$J118,$B$2:$B$118)</f>
        <v>92559</v>
      </c>
      <c r="Q4">
        <f>SUMPRODUCT(--$J$2:$J118,$C$2:$C$118)</f>
        <v>40172</v>
      </c>
      <c r="S4">
        <f t="shared" si="4"/>
        <v>0.5822124863088719</v>
      </c>
      <c r="T4">
        <f t="shared" si="5"/>
        <v>0.46379196840026332</v>
      </c>
      <c r="U4">
        <f t="shared" si="0"/>
        <v>0</v>
      </c>
      <c r="V4">
        <f t="shared" si="1"/>
        <v>0</v>
      </c>
      <c r="Y4">
        <f t="shared" si="6"/>
        <v>0.46379196840026332</v>
      </c>
      <c r="AA4" s="2">
        <f t="shared" si="7"/>
        <v>0.5822124863088719</v>
      </c>
      <c r="AB4" s="2">
        <f t="shared" si="8"/>
        <v>0.46379196840026332</v>
      </c>
      <c r="AC4" s="2" t="e">
        <f>NA()</f>
        <v>#N/A</v>
      </c>
    </row>
    <row r="5" spans="1:32" x14ac:dyDescent="0.25">
      <c r="A5" t="s">
        <v>17</v>
      </c>
      <c r="B5">
        <v>1901</v>
      </c>
      <c r="C5">
        <v>979</v>
      </c>
      <c r="D5">
        <v>13886</v>
      </c>
      <c r="E5">
        <v>9306</v>
      </c>
      <c r="F5" t="s">
        <v>11</v>
      </c>
      <c r="G5" t="s">
        <v>11</v>
      </c>
      <c r="H5" s="1" t="s">
        <v>18</v>
      </c>
      <c r="I5" t="b">
        <f t="shared" si="2"/>
        <v>0</v>
      </c>
      <c r="J5" t="b">
        <f t="shared" si="2"/>
        <v>0</v>
      </c>
      <c r="K5" t="b">
        <f t="shared" si="3"/>
        <v>0</v>
      </c>
      <c r="S5">
        <f t="shared" si="4"/>
        <v>0.67017139565029527</v>
      </c>
      <c r="T5">
        <f t="shared" si="5"/>
        <v>0.51499210941609674</v>
      </c>
      <c r="U5">
        <f t="shared" si="0"/>
        <v>0</v>
      </c>
      <c r="V5">
        <f t="shared" si="1"/>
        <v>0</v>
      </c>
      <c r="Y5">
        <f t="shared" si="6"/>
        <v>0.51499210941609674</v>
      </c>
      <c r="AA5" s="2">
        <f t="shared" si="7"/>
        <v>0.67017139565029527</v>
      </c>
      <c r="AB5" s="2">
        <f t="shared" si="8"/>
        <v>0.51499210941609674</v>
      </c>
      <c r="AC5" s="2" t="e">
        <f>NA()</f>
        <v>#N/A</v>
      </c>
    </row>
    <row r="6" spans="1:32" x14ac:dyDescent="0.25">
      <c r="A6" t="s">
        <v>19</v>
      </c>
      <c r="B6">
        <v>1213</v>
      </c>
      <c r="C6">
        <v>700</v>
      </c>
      <c r="D6">
        <v>9245</v>
      </c>
      <c r="E6">
        <v>6575</v>
      </c>
      <c r="F6" t="s">
        <v>11</v>
      </c>
      <c r="G6" t="s">
        <v>11</v>
      </c>
      <c r="H6" s="1" t="s">
        <v>20</v>
      </c>
      <c r="I6" t="b">
        <f t="shared" si="2"/>
        <v>0</v>
      </c>
      <c r="J6" t="b">
        <f t="shared" si="2"/>
        <v>0</v>
      </c>
      <c r="K6" t="b">
        <f t="shared" si="3"/>
        <v>0</v>
      </c>
      <c r="O6">
        <f>O3/N3</f>
        <v>0.57455752161791918</v>
      </c>
      <c r="Q6">
        <f>Q3/P3</f>
        <v>0.45492809077714735</v>
      </c>
      <c r="S6">
        <f t="shared" si="4"/>
        <v>0.71119524067063278</v>
      </c>
      <c r="T6">
        <f t="shared" si="5"/>
        <v>0.57708161582852435</v>
      </c>
      <c r="U6">
        <f t="shared" si="0"/>
        <v>0</v>
      </c>
      <c r="V6">
        <f t="shared" si="1"/>
        <v>0</v>
      </c>
      <c r="Y6">
        <f t="shared" si="6"/>
        <v>0.57708161582852435</v>
      </c>
      <c r="AA6" s="2">
        <f t="shared" si="7"/>
        <v>0.71119524067063278</v>
      </c>
      <c r="AB6" s="2">
        <f t="shared" si="8"/>
        <v>0.57708161582852435</v>
      </c>
      <c r="AC6" s="2" t="e">
        <f>NA()</f>
        <v>#N/A</v>
      </c>
    </row>
    <row r="7" spans="1:32" x14ac:dyDescent="0.25">
      <c r="A7" t="s">
        <v>21</v>
      </c>
      <c r="B7">
        <v>2609</v>
      </c>
      <c r="C7">
        <v>1229</v>
      </c>
      <c r="D7">
        <v>20946</v>
      </c>
      <c r="E7">
        <v>11842</v>
      </c>
      <c r="F7" t="s">
        <v>11</v>
      </c>
      <c r="G7" t="s">
        <v>11</v>
      </c>
      <c r="H7" s="1" t="s">
        <v>22</v>
      </c>
      <c r="I7" t="b">
        <f t="shared" si="2"/>
        <v>0</v>
      </c>
      <c r="J7" t="b">
        <f t="shared" si="2"/>
        <v>0</v>
      </c>
      <c r="K7" t="b">
        <f t="shared" si="3"/>
        <v>0</v>
      </c>
      <c r="O7">
        <f>O4/N4</f>
        <v>0.55805253829107315</v>
      </c>
      <c r="Q7">
        <f>Q4/P4</f>
        <v>0.43401506066400891</v>
      </c>
      <c r="S7">
        <f t="shared" si="4"/>
        <v>0.56535854101021676</v>
      </c>
      <c r="T7">
        <f t="shared" si="5"/>
        <v>0.47106170946722881</v>
      </c>
      <c r="U7">
        <f t="shared" si="0"/>
        <v>0</v>
      </c>
      <c r="V7">
        <f t="shared" si="1"/>
        <v>0</v>
      </c>
      <c r="Y7">
        <f t="shared" si="6"/>
        <v>0.47106170946722881</v>
      </c>
      <c r="AA7" s="2">
        <f t="shared" si="7"/>
        <v>0.56535854101021676</v>
      </c>
      <c r="AB7" s="2">
        <f t="shared" si="8"/>
        <v>0.47106170946722881</v>
      </c>
      <c r="AC7" s="2" t="e">
        <f>NA()</f>
        <v>#N/A</v>
      </c>
    </row>
    <row r="8" spans="1:32" x14ac:dyDescent="0.25">
      <c r="A8" t="s">
        <v>23</v>
      </c>
      <c r="B8">
        <v>3629</v>
      </c>
      <c r="C8">
        <v>1851</v>
      </c>
      <c r="D8">
        <v>29898</v>
      </c>
      <c r="E8">
        <v>18943</v>
      </c>
      <c r="F8" t="s">
        <v>11</v>
      </c>
      <c r="G8" t="s">
        <v>11</v>
      </c>
      <c r="H8" s="1" t="s">
        <v>24</v>
      </c>
      <c r="I8" t="b">
        <f t="shared" si="2"/>
        <v>0</v>
      </c>
      <c r="J8" t="b">
        <f t="shared" si="2"/>
        <v>0</v>
      </c>
      <c r="K8" t="b">
        <f t="shared" si="3"/>
        <v>0</v>
      </c>
      <c r="S8">
        <f t="shared" si="4"/>
        <v>0.63358753093852427</v>
      </c>
      <c r="T8">
        <f t="shared" si="5"/>
        <v>0.51005786718104162</v>
      </c>
      <c r="U8">
        <f t="shared" si="0"/>
        <v>0</v>
      </c>
      <c r="V8">
        <f t="shared" si="1"/>
        <v>0</v>
      </c>
      <c r="Y8">
        <f t="shared" si="6"/>
        <v>0.51005786718104162</v>
      </c>
      <c r="AA8" s="2">
        <f t="shared" si="7"/>
        <v>0.63358753093852427</v>
      </c>
      <c r="AB8" s="2">
        <f t="shared" si="8"/>
        <v>0.51005786718104162</v>
      </c>
      <c r="AC8" s="2" t="e">
        <f>NA()</f>
        <v>#N/A</v>
      </c>
    </row>
    <row r="9" spans="1:32" x14ac:dyDescent="0.25">
      <c r="A9" t="s">
        <v>25</v>
      </c>
      <c r="B9">
        <v>2620</v>
      </c>
      <c r="C9">
        <v>1277</v>
      </c>
      <c r="D9">
        <v>20446</v>
      </c>
      <c r="E9">
        <v>12657</v>
      </c>
      <c r="F9" t="s">
        <v>11</v>
      </c>
      <c r="G9" t="s">
        <v>11</v>
      </c>
      <c r="H9" s="1" t="s">
        <v>26</v>
      </c>
      <c r="I9" t="b">
        <f t="shared" si="2"/>
        <v>0</v>
      </c>
      <c r="J9" t="b">
        <f t="shared" si="2"/>
        <v>0</v>
      </c>
      <c r="K9" t="b">
        <f t="shared" si="3"/>
        <v>0</v>
      </c>
      <c r="N9" t="s">
        <v>247</v>
      </c>
      <c r="O9" t="s">
        <v>248</v>
      </c>
      <c r="S9">
        <f t="shared" si="4"/>
        <v>0.61904529003228015</v>
      </c>
      <c r="T9">
        <f t="shared" si="5"/>
        <v>0.48740458015267174</v>
      </c>
      <c r="U9">
        <f t="shared" si="0"/>
        <v>0</v>
      </c>
      <c r="V9">
        <f t="shared" si="1"/>
        <v>0</v>
      </c>
      <c r="Y9">
        <f t="shared" si="6"/>
        <v>0.48740458015267174</v>
      </c>
      <c r="AA9" s="2">
        <f t="shared" si="7"/>
        <v>0.61904529003228015</v>
      </c>
      <c r="AB9" s="2">
        <f t="shared" si="8"/>
        <v>0.48740458015267174</v>
      </c>
      <c r="AC9" s="2" t="e">
        <f>NA()</f>
        <v>#N/A</v>
      </c>
    </row>
    <row r="10" spans="1:32" x14ac:dyDescent="0.25">
      <c r="A10" t="s">
        <v>27</v>
      </c>
      <c r="B10">
        <v>3826</v>
      </c>
      <c r="C10">
        <v>2042</v>
      </c>
      <c r="D10">
        <v>29104</v>
      </c>
      <c r="E10">
        <v>20364</v>
      </c>
      <c r="F10" t="s">
        <v>11</v>
      </c>
      <c r="G10" t="s">
        <v>11</v>
      </c>
      <c r="H10" s="1" t="s">
        <v>28</v>
      </c>
      <c r="I10" t="b">
        <f t="shared" si="2"/>
        <v>0</v>
      </c>
      <c r="J10" t="b">
        <f t="shared" si="2"/>
        <v>0</v>
      </c>
      <c r="K10" t="b">
        <f t="shared" si="3"/>
        <v>0</v>
      </c>
      <c r="M10" t="s">
        <v>249</v>
      </c>
      <c r="N10">
        <v>4472171</v>
      </c>
      <c r="O10">
        <v>2220654</v>
      </c>
      <c r="S10">
        <f t="shared" si="4"/>
        <v>0.69969763606377133</v>
      </c>
      <c r="T10">
        <f t="shared" si="5"/>
        <v>0.53371667537898593</v>
      </c>
      <c r="U10">
        <f t="shared" si="0"/>
        <v>0</v>
      </c>
      <c r="V10">
        <f t="shared" si="1"/>
        <v>0</v>
      </c>
      <c r="Y10">
        <f t="shared" si="6"/>
        <v>0.53371667537898593</v>
      </c>
      <c r="AA10" s="2">
        <f t="shared" si="7"/>
        <v>0.69969763606377133</v>
      </c>
      <c r="AB10" s="2">
        <f t="shared" si="8"/>
        <v>0.53371667537898593</v>
      </c>
      <c r="AC10" s="2" t="e">
        <f>NA()</f>
        <v>#N/A</v>
      </c>
    </row>
    <row r="11" spans="1:32" x14ac:dyDescent="0.25">
      <c r="A11" t="s">
        <v>29</v>
      </c>
      <c r="B11">
        <v>6283</v>
      </c>
      <c r="C11">
        <v>2179</v>
      </c>
      <c r="D11">
        <v>42081</v>
      </c>
      <c r="E11">
        <v>20878</v>
      </c>
      <c r="F11" t="s">
        <v>11</v>
      </c>
      <c r="G11" t="s">
        <v>11</v>
      </c>
      <c r="H11" s="1" t="s">
        <v>30</v>
      </c>
      <c r="I11" t="b">
        <f t="shared" si="2"/>
        <v>0</v>
      </c>
      <c r="J11" t="b">
        <f t="shared" si="2"/>
        <v>0</v>
      </c>
      <c r="K11" t="b">
        <f t="shared" si="3"/>
        <v>0</v>
      </c>
      <c r="M11" t="s">
        <v>250</v>
      </c>
      <c r="N11">
        <v>740339</v>
      </c>
      <c r="O11">
        <v>282902</v>
      </c>
      <c r="S11">
        <f t="shared" si="4"/>
        <v>0.49613839975285756</v>
      </c>
      <c r="T11">
        <f t="shared" si="5"/>
        <v>0.34680884927582367</v>
      </c>
      <c r="U11">
        <f t="shared" si="0"/>
        <v>0</v>
      </c>
      <c r="V11">
        <f t="shared" si="1"/>
        <v>0</v>
      </c>
      <c r="Y11">
        <f t="shared" si="6"/>
        <v>0.34680884927582367</v>
      </c>
      <c r="AA11" s="2">
        <f t="shared" si="7"/>
        <v>0.49613839975285756</v>
      </c>
      <c r="AB11" s="2">
        <f t="shared" si="8"/>
        <v>0.34680884927582367</v>
      </c>
      <c r="AC11" s="2" t="e">
        <f>NA()</f>
        <v>#N/A</v>
      </c>
    </row>
    <row r="12" spans="1:32" x14ac:dyDescent="0.25">
      <c r="A12" t="s">
        <v>31</v>
      </c>
      <c r="B12">
        <v>3443</v>
      </c>
      <c r="C12">
        <v>1305</v>
      </c>
      <c r="D12">
        <v>26330</v>
      </c>
      <c r="E12">
        <v>14792</v>
      </c>
      <c r="F12" t="s">
        <v>32</v>
      </c>
      <c r="G12" t="s">
        <v>32</v>
      </c>
      <c r="H12" s="1" t="s">
        <v>33</v>
      </c>
      <c r="I12" t="b">
        <f t="shared" si="2"/>
        <v>1</v>
      </c>
      <c r="J12" t="b">
        <f t="shared" si="2"/>
        <v>1</v>
      </c>
      <c r="K12" t="b">
        <f t="shared" si="3"/>
        <v>0</v>
      </c>
      <c r="M12" t="s">
        <v>251</v>
      </c>
      <c r="N12">
        <f>N10-N11</f>
        <v>3731832</v>
      </c>
      <c r="O12">
        <f>O10-O11</f>
        <v>1937752</v>
      </c>
      <c r="S12">
        <f t="shared" si="4"/>
        <v>0.56179263197873153</v>
      </c>
      <c r="T12">
        <f t="shared" si="5"/>
        <v>0.37902991577112982</v>
      </c>
      <c r="U12">
        <f t="shared" si="0"/>
        <v>4.5428156748911465E-2</v>
      </c>
      <c r="V12">
        <f t="shared" si="1"/>
        <v>3.7197895396449833E-2</v>
      </c>
      <c r="Y12">
        <f t="shared" si="6"/>
        <v>0.37902991577112982</v>
      </c>
      <c r="AA12" s="2">
        <f t="shared" si="7"/>
        <v>0.56179263197873153</v>
      </c>
      <c r="AB12" s="2" t="e">
        <f t="shared" si="8"/>
        <v>#N/A</v>
      </c>
      <c r="AC12" s="2" t="e">
        <f>NA()</f>
        <v>#N/A</v>
      </c>
    </row>
    <row r="13" spans="1:32" x14ac:dyDescent="0.25">
      <c r="A13" t="s">
        <v>34</v>
      </c>
      <c r="B13">
        <v>1576</v>
      </c>
      <c r="C13">
        <v>686</v>
      </c>
      <c r="D13">
        <v>8441</v>
      </c>
      <c r="E13">
        <v>4764</v>
      </c>
      <c r="F13" t="s">
        <v>32</v>
      </c>
      <c r="G13" t="s">
        <v>32</v>
      </c>
      <c r="H13" s="1" t="s">
        <v>35</v>
      </c>
      <c r="I13" t="b">
        <f t="shared" si="2"/>
        <v>1</v>
      </c>
      <c r="J13" t="b">
        <f t="shared" si="2"/>
        <v>1</v>
      </c>
      <c r="K13" t="b">
        <f t="shared" si="3"/>
        <v>0</v>
      </c>
      <c r="S13">
        <f t="shared" si="4"/>
        <v>0.56438810567468312</v>
      </c>
      <c r="T13">
        <f t="shared" si="5"/>
        <v>0.43527918781725888</v>
      </c>
      <c r="U13">
        <f t="shared" si="0"/>
        <v>2.0794300039583057E-2</v>
      </c>
      <c r="V13">
        <f t="shared" si="1"/>
        <v>1.7026977387396149E-2</v>
      </c>
      <c r="Y13">
        <f t="shared" si="6"/>
        <v>0.43527918781725888</v>
      </c>
      <c r="AA13" s="2">
        <f t="shared" si="7"/>
        <v>0.56438810567468312</v>
      </c>
      <c r="AB13" s="2" t="e">
        <f t="shared" si="8"/>
        <v>#N/A</v>
      </c>
      <c r="AC13" s="2" t="e">
        <f>NA()</f>
        <v>#N/A</v>
      </c>
    </row>
    <row r="14" spans="1:32" x14ac:dyDescent="0.25">
      <c r="A14" t="s">
        <v>36</v>
      </c>
      <c r="B14">
        <v>4502</v>
      </c>
      <c r="C14">
        <v>1997</v>
      </c>
      <c r="D14">
        <v>27151</v>
      </c>
      <c r="E14">
        <v>15660</v>
      </c>
      <c r="F14" t="s">
        <v>11</v>
      </c>
      <c r="G14" t="s">
        <v>11</v>
      </c>
      <c r="H14" s="1" t="s">
        <v>37</v>
      </c>
      <c r="I14" t="b">
        <f t="shared" si="2"/>
        <v>0</v>
      </c>
      <c r="J14" t="b">
        <f t="shared" si="2"/>
        <v>0</v>
      </c>
      <c r="K14" t="b">
        <f t="shared" si="3"/>
        <v>0</v>
      </c>
      <c r="M14" t="s">
        <v>263</v>
      </c>
      <c r="S14">
        <f t="shared" si="4"/>
        <v>0.57677433612021656</v>
      </c>
      <c r="T14">
        <f t="shared" si="5"/>
        <v>0.4435806308307419</v>
      </c>
      <c r="U14">
        <f t="shared" si="0"/>
        <v>0</v>
      </c>
      <c r="V14">
        <f t="shared" si="1"/>
        <v>0</v>
      </c>
      <c r="Y14">
        <f t="shared" si="6"/>
        <v>0.4435806308307419</v>
      </c>
      <c r="AA14" s="2">
        <f t="shared" si="7"/>
        <v>0.57677433612021656</v>
      </c>
      <c r="AB14" s="2">
        <f t="shared" si="8"/>
        <v>0.4435806308307419</v>
      </c>
      <c r="AC14" s="2" t="e">
        <f>NA()</f>
        <v>#N/A</v>
      </c>
    </row>
    <row r="15" spans="1:32" x14ac:dyDescent="0.25">
      <c r="A15" t="s">
        <v>38</v>
      </c>
      <c r="B15">
        <v>3919</v>
      </c>
      <c r="C15">
        <v>2102</v>
      </c>
      <c r="D15">
        <v>26107</v>
      </c>
      <c r="E15">
        <v>17348</v>
      </c>
      <c r="F15" t="s">
        <v>11</v>
      </c>
      <c r="G15" t="s">
        <v>11</v>
      </c>
      <c r="H15" s="1" t="s">
        <v>39</v>
      </c>
      <c r="I15" t="b">
        <f t="shared" si="2"/>
        <v>0</v>
      </c>
      <c r="J15" t="b">
        <f t="shared" si="2"/>
        <v>0</v>
      </c>
      <c r="K15" t="b">
        <f t="shared" si="3"/>
        <v>0</v>
      </c>
      <c r="M15" t="s">
        <v>261</v>
      </c>
      <c r="N15">
        <f>P3/N11</f>
        <v>0.102372021465842</v>
      </c>
      <c r="S15">
        <f t="shared" si="4"/>
        <v>0.66449611215382842</v>
      </c>
      <c r="T15">
        <f t="shared" si="5"/>
        <v>0.53636131666241393</v>
      </c>
      <c r="U15">
        <f t="shared" si="0"/>
        <v>0</v>
      </c>
      <c r="V15">
        <f t="shared" si="1"/>
        <v>0</v>
      </c>
      <c r="Y15">
        <f t="shared" si="6"/>
        <v>0.53636131666241393</v>
      </c>
      <c r="AA15" s="2">
        <f t="shared" si="7"/>
        <v>0.66449611215382842</v>
      </c>
      <c r="AB15" s="2">
        <f t="shared" si="8"/>
        <v>0.53636131666241393</v>
      </c>
      <c r="AC15" s="2" t="e">
        <f>NA()</f>
        <v>#N/A</v>
      </c>
    </row>
    <row r="16" spans="1:32" x14ac:dyDescent="0.25">
      <c r="A16" t="s">
        <v>40</v>
      </c>
      <c r="B16">
        <v>5696</v>
      </c>
      <c r="C16">
        <v>2689</v>
      </c>
      <c r="D16">
        <v>35567</v>
      </c>
      <c r="E16">
        <v>22637</v>
      </c>
      <c r="F16" t="s">
        <v>11</v>
      </c>
      <c r="G16" t="s">
        <v>11</v>
      </c>
      <c r="H16" s="1" t="s">
        <v>41</v>
      </c>
      <c r="I16" t="b">
        <f t="shared" si="2"/>
        <v>0</v>
      </c>
      <c r="J16" t="b">
        <f t="shared" si="2"/>
        <v>0</v>
      </c>
      <c r="K16" t="b">
        <f t="shared" si="3"/>
        <v>0</v>
      </c>
      <c r="M16" t="s">
        <v>262</v>
      </c>
      <c r="N16">
        <f>P4/N11</f>
        <v>0.12502245592897307</v>
      </c>
      <c r="S16">
        <f t="shared" si="4"/>
        <v>0.63646076419152586</v>
      </c>
      <c r="T16">
        <f t="shared" si="5"/>
        <v>0.47208567415730335</v>
      </c>
      <c r="U16">
        <f t="shared" si="0"/>
        <v>0</v>
      </c>
      <c r="V16">
        <f t="shared" si="1"/>
        <v>0</v>
      </c>
      <c r="Y16">
        <f t="shared" si="6"/>
        <v>0.47208567415730335</v>
      </c>
      <c r="AA16" s="2">
        <f t="shared" si="7"/>
        <v>0.63646076419152586</v>
      </c>
      <c r="AB16" s="2">
        <f t="shared" si="8"/>
        <v>0.47208567415730335</v>
      </c>
      <c r="AC16" s="2" t="e">
        <f>NA()</f>
        <v>#N/A</v>
      </c>
    </row>
    <row r="17" spans="1:29" x14ac:dyDescent="0.25">
      <c r="A17" t="s">
        <v>42</v>
      </c>
      <c r="B17">
        <v>4213</v>
      </c>
      <c r="C17">
        <v>1955</v>
      </c>
      <c r="D17">
        <v>30504</v>
      </c>
      <c r="E17">
        <v>18649</v>
      </c>
      <c r="F17" t="s">
        <v>32</v>
      </c>
      <c r="G17" t="s">
        <v>32</v>
      </c>
      <c r="H17" s="1" t="s">
        <v>43</v>
      </c>
      <c r="I17" t="b">
        <f t="shared" si="2"/>
        <v>1</v>
      </c>
      <c r="J17" t="b">
        <f t="shared" si="2"/>
        <v>1</v>
      </c>
      <c r="K17" t="b">
        <f t="shared" si="3"/>
        <v>0</v>
      </c>
      <c r="S17">
        <f t="shared" si="4"/>
        <v>0.61136244426960396</v>
      </c>
      <c r="T17">
        <f t="shared" si="5"/>
        <v>0.46403987657251367</v>
      </c>
      <c r="U17">
        <f t="shared" si="0"/>
        <v>5.5587808417997098E-2</v>
      </c>
      <c r="V17">
        <f t="shared" si="1"/>
        <v>4.5516913536230948E-2</v>
      </c>
      <c r="Y17">
        <f t="shared" si="6"/>
        <v>0.46403987657251367</v>
      </c>
      <c r="AA17" s="2">
        <f t="shared" si="7"/>
        <v>0.61136244426960396</v>
      </c>
      <c r="AB17" s="2" t="e">
        <f t="shared" si="8"/>
        <v>#N/A</v>
      </c>
      <c r="AC17" s="2" t="e">
        <f>NA()</f>
        <v>#N/A</v>
      </c>
    </row>
    <row r="18" spans="1:29" x14ac:dyDescent="0.25">
      <c r="A18" t="s">
        <v>44</v>
      </c>
      <c r="B18">
        <v>2372</v>
      </c>
      <c r="C18">
        <v>982</v>
      </c>
      <c r="D18">
        <v>19463</v>
      </c>
      <c r="E18">
        <v>11516</v>
      </c>
      <c r="F18" t="s">
        <v>11</v>
      </c>
      <c r="G18" t="s">
        <v>11</v>
      </c>
      <c r="H18" s="1" t="s">
        <v>45</v>
      </c>
      <c r="I18" t="b">
        <f t="shared" si="2"/>
        <v>0</v>
      </c>
      <c r="J18" t="b">
        <f t="shared" si="2"/>
        <v>0</v>
      </c>
      <c r="K18" t="b">
        <f t="shared" si="3"/>
        <v>0</v>
      </c>
      <c r="S18">
        <f t="shared" si="4"/>
        <v>0.59168679032009452</v>
      </c>
      <c r="T18">
        <f t="shared" si="5"/>
        <v>0.41399662731871839</v>
      </c>
      <c r="U18">
        <f t="shared" si="0"/>
        <v>0</v>
      </c>
      <c r="V18">
        <f t="shared" si="1"/>
        <v>0</v>
      </c>
      <c r="Y18">
        <f t="shared" si="6"/>
        <v>0.41399662731871839</v>
      </c>
      <c r="AA18" s="2">
        <f t="shared" si="7"/>
        <v>0.59168679032009452</v>
      </c>
      <c r="AB18" s="2">
        <f t="shared" si="8"/>
        <v>0.41399662731871839</v>
      </c>
      <c r="AC18" s="2" t="e">
        <f>NA()</f>
        <v>#N/A</v>
      </c>
    </row>
    <row r="19" spans="1:29" x14ac:dyDescent="0.25">
      <c r="A19" t="s">
        <v>46</v>
      </c>
      <c r="B19">
        <v>2832</v>
      </c>
      <c r="C19">
        <v>1457</v>
      </c>
      <c r="D19">
        <v>25673</v>
      </c>
      <c r="E19">
        <v>17813</v>
      </c>
      <c r="F19" t="s">
        <v>32</v>
      </c>
      <c r="G19" t="s">
        <v>32</v>
      </c>
      <c r="H19" s="1" t="s">
        <v>47</v>
      </c>
      <c r="I19" t="b">
        <f t="shared" si="2"/>
        <v>1</v>
      </c>
      <c r="J19" t="b">
        <f t="shared" si="2"/>
        <v>1</v>
      </c>
      <c r="K19" t="b">
        <f t="shared" si="3"/>
        <v>0</v>
      </c>
      <c r="M19" t="s">
        <v>264</v>
      </c>
      <c r="S19">
        <f t="shared" si="4"/>
        <v>0.69384177930121138</v>
      </c>
      <c r="T19">
        <f t="shared" si="5"/>
        <v>0.51447740112994356</v>
      </c>
      <c r="U19">
        <f t="shared" si="0"/>
        <v>3.7366407177727934E-2</v>
      </c>
      <c r="V19">
        <f t="shared" si="1"/>
        <v>3.059670048293521E-2</v>
      </c>
      <c r="Y19">
        <f t="shared" si="6"/>
        <v>0.51447740112994356</v>
      </c>
      <c r="AA19" s="2">
        <f t="shared" si="7"/>
        <v>0.69384177930121138</v>
      </c>
      <c r="AB19" s="2" t="e">
        <f t="shared" si="8"/>
        <v>#N/A</v>
      </c>
      <c r="AC19" s="2" t="e">
        <f>NA()</f>
        <v>#N/A</v>
      </c>
    </row>
    <row r="20" spans="1:29" x14ac:dyDescent="0.25">
      <c r="A20" t="s">
        <v>48</v>
      </c>
      <c r="B20">
        <v>2072</v>
      </c>
      <c r="C20">
        <v>1041</v>
      </c>
      <c r="D20">
        <v>13638</v>
      </c>
      <c r="E20">
        <v>9114</v>
      </c>
      <c r="F20" t="s">
        <v>11</v>
      </c>
      <c r="G20" t="s">
        <v>11</v>
      </c>
      <c r="H20" s="1" t="s">
        <v>49</v>
      </c>
      <c r="I20" t="b">
        <f t="shared" si="2"/>
        <v>0</v>
      </c>
      <c r="J20" t="b">
        <f t="shared" si="2"/>
        <v>0</v>
      </c>
      <c r="K20" t="b">
        <f t="shared" si="3"/>
        <v>0</v>
      </c>
      <c r="M20">
        <f>16000-'11 Compound'!C4</f>
        <v>0</v>
      </c>
      <c r="S20">
        <f t="shared" si="4"/>
        <v>0.66827980642322926</v>
      </c>
      <c r="T20">
        <f t="shared" si="5"/>
        <v>0.50241312741312738</v>
      </c>
      <c r="U20">
        <f t="shared" si="0"/>
        <v>0</v>
      </c>
      <c r="V20">
        <f t="shared" si="1"/>
        <v>0</v>
      </c>
      <c r="Y20">
        <f t="shared" si="6"/>
        <v>0.50241312741312738</v>
      </c>
      <c r="AA20" s="2">
        <f t="shared" si="7"/>
        <v>0.66827980642322926</v>
      </c>
      <c r="AB20" s="2">
        <f t="shared" si="8"/>
        <v>0.50241312741312738</v>
      </c>
      <c r="AC20" s="2" t="e">
        <f>NA()</f>
        <v>#N/A</v>
      </c>
    </row>
    <row r="21" spans="1:29" x14ac:dyDescent="0.25">
      <c r="A21" t="s">
        <v>50</v>
      </c>
      <c r="B21">
        <v>1830</v>
      </c>
      <c r="C21">
        <v>686</v>
      </c>
      <c r="D21">
        <v>11562</v>
      </c>
      <c r="E21">
        <v>5595</v>
      </c>
      <c r="F21" t="s">
        <v>11</v>
      </c>
      <c r="G21" t="s">
        <v>11</v>
      </c>
      <c r="H21" s="1" t="s">
        <v>51</v>
      </c>
      <c r="I21" t="b">
        <f t="shared" si="2"/>
        <v>0</v>
      </c>
      <c r="J21" t="b">
        <f t="shared" si="2"/>
        <v>0</v>
      </c>
      <c r="K21" t="b">
        <f t="shared" si="3"/>
        <v>0</v>
      </c>
      <c r="S21">
        <f t="shared" si="4"/>
        <v>0.48391281785158274</v>
      </c>
      <c r="T21">
        <f t="shared" si="5"/>
        <v>0.37486338797814206</v>
      </c>
      <c r="U21">
        <f t="shared" si="0"/>
        <v>0</v>
      </c>
      <c r="V21">
        <f t="shared" si="1"/>
        <v>0</v>
      </c>
      <c r="Y21">
        <f t="shared" si="6"/>
        <v>0.37486338797814206</v>
      </c>
      <c r="AA21" s="2">
        <f t="shared" si="7"/>
        <v>0.48391281785158274</v>
      </c>
      <c r="AB21" s="2">
        <f t="shared" si="8"/>
        <v>0.37486338797814206</v>
      </c>
      <c r="AC21" s="2" t="e">
        <f>NA()</f>
        <v>#N/A</v>
      </c>
    </row>
    <row r="22" spans="1:29" x14ac:dyDescent="0.25">
      <c r="A22" t="s">
        <v>52</v>
      </c>
      <c r="B22">
        <v>4667</v>
      </c>
      <c r="C22">
        <v>1529</v>
      </c>
      <c r="D22">
        <v>23806</v>
      </c>
      <c r="E22">
        <v>10777</v>
      </c>
      <c r="F22" t="s">
        <v>11</v>
      </c>
      <c r="G22" t="s">
        <v>11</v>
      </c>
      <c r="H22" s="1" t="s">
        <v>53</v>
      </c>
      <c r="I22" t="b">
        <f t="shared" si="2"/>
        <v>0</v>
      </c>
      <c r="J22" t="b">
        <f t="shared" si="2"/>
        <v>0</v>
      </c>
      <c r="K22" t="b">
        <f t="shared" si="3"/>
        <v>0</v>
      </c>
      <c r="M22">
        <v>15432</v>
      </c>
      <c r="S22">
        <f t="shared" si="4"/>
        <v>0.45270099974796268</v>
      </c>
      <c r="T22">
        <f t="shared" si="5"/>
        <v>0.32761945575316048</v>
      </c>
      <c r="U22">
        <f t="shared" si="0"/>
        <v>0</v>
      </c>
      <c r="V22">
        <f t="shared" si="1"/>
        <v>0</v>
      </c>
      <c r="Y22">
        <f t="shared" si="6"/>
        <v>0.32761945575316048</v>
      </c>
      <c r="AA22" s="2">
        <f t="shared" si="7"/>
        <v>0.45270099974796268</v>
      </c>
      <c r="AB22" s="2">
        <f t="shared" si="8"/>
        <v>0.32761945575316048</v>
      </c>
      <c r="AC22" s="2" t="e">
        <f>NA()</f>
        <v>#N/A</v>
      </c>
    </row>
    <row r="23" spans="1:29" x14ac:dyDescent="0.25">
      <c r="A23" t="s">
        <v>54</v>
      </c>
      <c r="B23">
        <v>1017</v>
      </c>
      <c r="C23">
        <v>330</v>
      </c>
      <c r="D23">
        <v>5771</v>
      </c>
      <c r="E23">
        <v>2804</v>
      </c>
      <c r="F23" t="s">
        <v>11</v>
      </c>
      <c r="G23" t="s">
        <v>11</v>
      </c>
      <c r="H23" s="1" t="s">
        <v>55</v>
      </c>
      <c r="I23" t="b">
        <f t="shared" si="2"/>
        <v>0</v>
      </c>
      <c r="J23" t="b">
        <f t="shared" si="2"/>
        <v>0</v>
      </c>
      <c r="K23" t="b">
        <f t="shared" si="3"/>
        <v>0</v>
      </c>
      <c r="S23">
        <f t="shared" si="4"/>
        <v>0.48587766418298389</v>
      </c>
      <c r="T23">
        <f t="shared" si="5"/>
        <v>0.32448377581120946</v>
      </c>
      <c r="U23">
        <f t="shared" si="0"/>
        <v>0</v>
      </c>
      <c r="V23">
        <f t="shared" si="1"/>
        <v>0</v>
      </c>
      <c r="Y23">
        <f t="shared" si="6"/>
        <v>0.32448377581120946</v>
      </c>
      <c r="AA23" s="2">
        <f t="shared" si="7"/>
        <v>0.48587766418298389</v>
      </c>
      <c r="AB23" s="2">
        <f t="shared" si="8"/>
        <v>0.32448377581120946</v>
      </c>
      <c r="AC23" s="2" t="e">
        <f>NA()</f>
        <v>#N/A</v>
      </c>
    </row>
    <row r="24" spans="1:29" x14ac:dyDescent="0.25">
      <c r="A24" t="s">
        <v>56</v>
      </c>
      <c r="B24">
        <v>2883</v>
      </c>
      <c r="C24">
        <v>1221</v>
      </c>
      <c r="D24">
        <v>18955</v>
      </c>
      <c r="E24">
        <v>9609</v>
      </c>
      <c r="F24" t="s">
        <v>11</v>
      </c>
      <c r="G24" t="s">
        <v>11</v>
      </c>
      <c r="H24" s="1" t="s">
        <v>57</v>
      </c>
      <c r="I24" t="b">
        <f t="shared" si="2"/>
        <v>0</v>
      </c>
      <c r="J24" t="b">
        <f t="shared" si="2"/>
        <v>0</v>
      </c>
      <c r="K24" t="b">
        <f t="shared" si="3"/>
        <v>0</v>
      </c>
      <c r="M24" t="s">
        <v>248</v>
      </c>
      <c r="N24" t="s">
        <v>266</v>
      </c>
      <c r="S24">
        <f t="shared" si="4"/>
        <v>0.50693748351358481</v>
      </c>
      <c r="T24">
        <f t="shared" si="5"/>
        <v>0.42351716961498437</v>
      </c>
      <c r="U24">
        <f t="shared" si="0"/>
        <v>0</v>
      </c>
      <c r="V24">
        <f t="shared" si="1"/>
        <v>0</v>
      </c>
      <c r="Y24">
        <f t="shared" si="6"/>
        <v>0.42351716961498437</v>
      </c>
      <c r="AA24" s="2">
        <f t="shared" si="7"/>
        <v>0.50693748351358481</v>
      </c>
      <c r="AB24" s="2">
        <f t="shared" si="8"/>
        <v>0.42351716961498437</v>
      </c>
      <c r="AC24" s="2" t="e">
        <f>NA()</f>
        <v>#N/A</v>
      </c>
    </row>
    <row r="25" spans="1:29" x14ac:dyDescent="0.25">
      <c r="A25" t="s">
        <v>58</v>
      </c>
      <c r="B25">
        <v>8656</v>
      </c>
      <c r="C25">
        <v>3217</v>
      </c>
      <c r="D25">
        <v>59688</v>
      </c>
      <c r="E25">
        <v>32247</v>
      </c>
      <c r="F25" t="s">
        <v>11</v>
      </c>
      <c r="G25" t="s">
        <v>11</v>
      </c>
      <c r="H25" s="1" t="s">
        <v>59</v>
      </c>
      <c r="I25" t="b">
        <f t="shared" si="2"/>
        <v>0</v>
      </c>
      <c r="J25" t="b">
        <f t="shared" si="2"/>
        <v>0</v>
      </c>
      <c r="K25" t="b">
        <f t="shared" si="3"/>
        <v>0</v>
      </c>
      <c r="M25">
        <f>O10+M20</f>
        <v>2220654</v>
      </c>
      <c r="N25">
        <f>N10-M25</f>
        <v>2251517</v>
      </c>
      <c r="S25">
        <f t="shared" si="4"/>
        <v>0.54025934861278646</v>
      </c>
      <c r="T25">
        <f t="shared" si="5"/>
        <v>0.3716497227356747</v>
      </c>
      <c r="U25">
        <f t="shared" si="0"/>
        <v>0</v>
      </c>
      <c r="V25">
        <f t="shared" si="1"/>
        <v>0</v>
      </c>
      <c r="Y25">
        <f t="shared" si="6"/>
        <v>0.3716497227356747</v>
      </c>
      <c r="AA25" s="2">
        <f t="shared" si="7"/>
        <v>0.54025934861278646</v>
      </c>
      <c r="AB25" s="2">
        <f t="shared" si="8"/>
        <v>0.3716497227356747</v>
      </c>
      <c r="AC25" s="2" t="e">
        <f>NA()</f>
        <v>#N/A</v>
      </c>
    </row>
    <row r="26" spans="1:29" x14ac:dyDescent="0.25">
      <c r="A26" t="s">
        <v>60</v>
      </c>
      <c r="B26">
        <v>9951</v>
      </c>
      <c r="C26">
        <v>3979</v>
      </c>
      <c r="D26">
        <v>69880</v>
      </c>
      <c r="E26">
        <v>36416</v>
      </c>
      <c r="F26" t="s">
        <v>11</v>
      </c>
      <c r="G26" t="s">
        <v>11</v>
      </c>
      <c r="H26" s="1" t="s">
        <v>61</v>
      </c>
      <c r="I26" t="b">
        <f t="shared" si="2"/>
        <v>0</v>
      </c>
      <c r="J26" t="b">
        <f t="shared" si="2"/>
        <v>0</v>
      </c>
      <c r="K26" t="b">
        <f t="shared" si="3"/>
        <v>0</v>
      </c>
      <c r="S26">
        <f t="shared" si="4"/>
        <v>0.52112192329708074</v>
      </c>
      <c r="T26">
        <f t="shared" si="5"/>
        <v>0.39985931062204805</v>
      </c>
      <c r="U26">
        <f t="shared" si="0"/>
        <v>0</v>
      </c>
      <c r="V26">
        <f t="shared" si="1"/>
        <v>0</v>
      </c>
      <c r="Y26">
        <f t="shared" si="6"/>
        <v>0.39985931062204805</v>
      </c>
      <c r="AA26" s="2">
        <f t="shared" si="7"/>
        <v>0.52112192329708074</v>
      </c>
      <c r="AB26" s="2">
        <f t="shared" si="8"/>
        <v>0.39985931062204805</v>
      </c>
      <c r="AC26" s="2" t="e">
        <f>NA()</f>
        <v>#N/A</v>
      </c>
    </row>
    <row r="27" spans="1:29" x14ac:dyDescent="0.25">
      <c r="A27" t="s">
        <v>62</v>
      </c>
      <c r="B27">
        <v>2749</v>
      </c>
      <c r="C27">
        <v>1369</v>
      </c>
      <c r="D27">
        <v>22260</v>
      </c>
      <c r="E27">
        <v>13017</v>
      </c>
      <c r="F27" t="s">
        <v>11</v>
      </c>
      <c r="G27" t="s">
        <v>11</v>
      </c>
      <c r="H27" s="1" t="s">
        <v>63</v>
      </c>
      <c r="I27" t="b">
        <f t="shared" si="2"/>
        <v>0</v>
      </c>
      <c r="J27" t="b">
        <f t="shared" si="2"/>
        <v>0</v>
      </c>
      <c r="K27" t="b">
        <f t="shared" si="3"/>
        <v>0</v>
      </c>
      <c r="M27" t="s">
        <v>267</v>
      </c>
      <c r="S27">
        <f t="shared" si="4"/>
        <v>0.58477088948787059</v>
      </c>
      <c r="T27">
        <f t="shared" si="5"/>
        <v>0.49799927246271369</v>
      </c>
      <c r="U27">
        <f t="shared" si="0"/>
        <v>0</v>
      </c>
      <c r="V27">
        <f t="shared" si="1"/>
        <v>0</v>
      </c>
      <c r="Y27">
        <f t="shared" si="6"/>
        <v>0.49799927246271369</v>
      </c>
      <c r="AA27" s="2">
        <f t="shared" si="7"/>
        <v>0.58477088948787059</v>
      </c>
      <c r="AB27" s="2">
        <f t="shared" si="8"/>
        <v>0.49799927246271369</v>
      </c>
      <c r="AC27" s="2" t="e">
        <f>NA()</f>
        <v>#N/A</v>
      </c>
    </row>
    <row r="28" spans="1:29" x14ac:dyDescent="0.25">
      <c r="A28" t="s">
        <v>64</v>
      </c>
      <c r="B28">
        <v>6453</v>
      </c>
      <c r="C28">
        <v>3254</v>
      </c>
      <c r="D28">
        <v>50618</v>
      </c>
      <c r="E28">
        <v>30139</v>
      </c>
      <c r="F28" t="s">
        <v>11</v>
      </c>
      <c r="G28" t="s">
        <v>11</v>
      </c>
      <c r="H28" s="1" t="s">
        <v>65</v>
      </c>
      <c r="I28" t="b">
        <f t="shared" si="2"/>
        <v>0</v>
      </c>
      <c r="J28" t="b">
        <f t="shared" si="2"/>
        <v>0</v>
      </c>
      <c r="K28" t="b">
        <f t="shared" si="3"/>
        <v>0</v>
      </c>
      <c r="M28" t="str">
        <f>IF(N25&gt;M25,N24,M24)</f>
        <v>Van der Bellen</v>
      </c>
      <c r="P28" t="str">
        <f>M27&amp;M28</f>
        <v>Sieger: Van der Bellen</v>
      </c>
      <c r="S28">
        <f t="shared" si="4"/>
        <v>0.59542060136710262</v>
      </c>
      <c r="T28">
        <f t="shared" si="5"/>
        <v>0.5042615837594917</v>
      </c>
      <c r="U28">
        <f t="shared" si="0"/>
        <v>0</v>
      </c>
      <c r="V28">
        <f t="shared" si="1"/>
        <v>0</v>
      </c>
      <c r="Y28">
        <f t="shared" si="6"/>
        <v>0.5042615837594917</v>
      </c>
      <c r="AA28" s="2">
        <f t="shared" si="7"/>
        <v>0.59542060136710262</v>
      </c>
      <c r="AB28" s="2">
        <f t="shared" si="8"/>
        <v>0.5042615837594917</v>
      </c>
      <c r="AC28" s="2" t="e">
        <f>NA()</f>
        <v>#N/A</v>
      </c>
    </row>
    <row r="29" spans="1:29" x14ac:dyDescent="0.25">
      <c r="A29" t="s">
        <v>66</v>
      </c>
      <c r="B29">
        <v>3304</v>
      </c>
      <c r="C29">
        <v>1554</v>
      </c>
      <c r="D29">
        <v>19356</v>
      </c>
      <c r="E29">
        <v>11226</v>
      </c>
      <c r="F29" t="s">
        <v>11</v>
      </c>
      <c r="G29" t="s">
        <v>11</v>
      </c>
      <c r="H29" s="1" t="s">
        <v>67</v>
      </c>
      <c r="I29" t="b">
        <f t="shared" si="2"/>
        <v>0</v>
      </c>
      <c r="J29" t="b">
        <f t="shared" si="2"/>
        <v>0</v>
      </c>
      <c r="K29" t="b">
        <f t="shared" si="3"/>
        <v>0</v>
      </c>
      <c r="S29">
        <f t="shared" si="4"/>
        <v>0.57997520148791071</v>
      </c>
      <c r="T29">
        <f t="shared" si="5"/>
        <v>0.47033898305084748</v>
      </c>
      <c r="U29">
        <f t="shared" si="0"/>
        <v>0</v>
      </c>
      <c r="V29">
        <f t="shared" si="1"/>
        <v>0</v>
      </c>
      <c r="Y29">
        <f t="shared" si="6"/>
        <v>0.47033898305084748</v>
      </c>
      <c r="AA29" s="2">
        <f t="shared" si="7"/>
        <v>0.57997520148791071</v>
      </c>
      <c r="AB29" s="2">
        <f t="shared" si="8"/>
        <v>0.47033898305084748</v>
      </c>
      <c r="AC29" s="2" t="e">
        <f>NA()</f>
        <v>#N/A</v>
      </c>
    </row>
    <row r="30" spans="1:29" x14ac:dyDescent="0.25">
      <c r="A30" t="s">
        <v>68</v>
      </c>
      <c r="B30">
        <v>3831</v>
      </c>
      <c r="C30">
        <v>1765</v>
      </c>
      <c r="D30">
        <v>26766</v>
      </c>
      <c r="E30">
        <v>15740</v>
      </c>
      <c r="F30" t="s">
        <v>11</v>
      </c>
      <c r="G30" t="s">
        <v>11</v>
      </c>
      <c r="H30" s="1" t="s">
        <v>69</v>
      </c>
      <c r="I30" t="b">
        <f t="shared" si="2"/>
        <v>0</v>
      </c>
      <c r="J30" t="b">
        <f t="shared" si="2"/>
        <v>0</v>
      </c>
      <c r="K30" t="b">
        <f t="shared" si="3"/>
        <v>0</v>
      </c>
      <c r="M30" t="b">
        <f>'11 Compound'!C5</f>
        <v>0</v>
      </c>
      <c r="S30">
        <f t="shared" si="4"/>
        <v>0.5880594784428006</v>
      </c>
      <c r="T30">
        <f t="shared" si="5"/>
        <v>0.46071521795875753</v>
      </c>
      <c r="U30">
        <f t="shared" si="0"/>
        <v>0</v>
      </c>
      <c r="V30">
        <f t="shared" si="1"/>
        <v>0</v>
      </c>
      <c r="Y30">
        <f t="shared" si="6"/>
        <v>0.46071521795875753</v>
      </c>
      <c r="AA30" s="2">
        <f t="shared" si="7"/>
        <v>0.5880594784428006</v>
      </c>
      <c r="AB30" s="2">
        <f t="shared" si="8"/>
        <v>0.46071521795875753</v>
      </c>
      <c r="AC30" s="2" t="e">
        <f>NA()</f>
        <v>#N/A</v>
      </c>
    </row>
    <row r="31" spans="1:29" x14ac:dyDescent="0.25">
      <c r="A31" t="s">
        <v>70</v>
      </c>
      <c r="B31">
        <v>2900</v>
      </c>
      <c r="C31">
        <v>1338</v>
      </c>
      <c r="D31">
        <v>16644</v>
      </c>
      <c r="E31">
        <v>9978</v>
      </c>
      <c r="F31" t="s">
        <v>11</v>
      </c>
      <c r="G31" t="s">
        <v>11</v>
      </c>
      <c r="H31" s="1" t="s">
        <v>71</v>
      </c>
      <c r="I31" t="b">
        <f t="shared" si="2"/>
        <v>0</v>
      </c>
      <c r="J31" t="b">
        <f t="shared" si="2"/>
        <v>0</v>
      </c>
      <c r="K31" t="b">
        <f t="shared" si="3"/>
        <v>0</v>
      </c>
      <c r="S31">
        <f t="shared" si="4"/>
        <v>0.59949531362653208</v>
      </c>
      <c r="T31">
        <f t="shared" si="5"/>
        <v>0.4613793103448276</v>
      </c>
      <c r="U31">
        <f t="shared" si="0"/>
        <v>0</v>
      </c>
      <c r="V31">
        <f t="shared" si="1"/>
        <v>0</v>
      </c>
      <c r="Y31">
        <f t="shared" si="6"/>
        <v>0.4613793103448276</v>
      </c>
      <c r="AA31" s="2">
        <f t="shared" si="7"/>
        <v>0.59949531362653208</v>
      </c>
      <c r="AB31" s="2">
        <f t="shared" si="8"/>
        <v>0.4613793103448276</v>
      </c>
      <c r="AC31" s="2" t="e">
        <f>NA()</f>
        <v>#N/A</v>
      </c>
    </row>
    <row r="32" spans="1:29" x14ac:dyDescent="0.25">
      <c r="A32" t="s">
        <v>72</v>
      </c>
      <c r="B32">
        <v>6701</v>
      </c>
      <c r="C32">
        <v>2705</v>
      </c>
      <c r="D32">
        <v>39812</v>
      </c>
      <c r="E32">
        <v>19933</v>
      </c>
      <c r="F32" t="s">
        <v>11</v>
      </c>
      <c r="G32" t="s">
        <v>11</v>
      </c>
      <c r="H32" s="1" t="s">
        <v>73</v>
      </c>
      <c r="I32" t="b">
        <f t="shared" si="2"/>
        <v>0</v>
      </c>
      <c r="J32" t="b">
        <f t="shared" si="2"/>
        <v>0</v>
      </c>
      <c r="K32" t="b">
        <f t="shared" si="3"/>
        <v>0</v>
      </c>
      <c r="S32">
        <f t="shared" si="4"/>
        <v>0.50067818748116144</v>
      </c>
      <c r="T32">
        <f t="shared" si="5"/>
        <v>0.40367109386658706</v>
      </c>
      <c r="U32">
        <f t="shared" si="0"/>
        <v>0</v>
      </c>
      <c r="V32">
        <f t="shared" si="1"/>
        <v>0</v>
      </c>
      <c r="Y32">
        <f t="shared" si="6"/>
        <v>0.40367109386658706</v>
      </c>
      <c r="AA32" s="2">
        <f t="shared" si="7"/>
        <v>0.50067818748116144</v>
      </c>
      <c r="AB32" s="2">
        <f t="shared" si="8"/>
        <v>0.40367109386658706</v>
      </c>
      <c r="AC32" s="2" t="e">
        <f>NA()</f>
        <v>#N/A</v>
      </c>
    </row>
    <row r="33" spans="1:29" x14ac:dyDescent="0.25">
      <c r="A33" t="s">
        <v>74</v>
      </c>
      <c r="B33">
        <v>4492</v>
      </c>
      <c r="C33">
        <v>1934</v>
      </c>
      <c r="D33">
        <v>31374</v>
      </c>
      <c r="E33">
        <v>17670</v>
      </c>
      <c r="F33" t="s">
        <v>11</v>
      </c>
      <c r="G33" t="s">
        <v>11</v>
      </c>
      <c r="H33" s="1" t="s">
        <v>75</v>
      </c>
      <c r="I33" t="b">
        <f t="shared" si="2"/>
        <v>0</v>
      </c>
      <c r="J33" t="b">
        <f t="shared" si="2"/>
        <v>0</v>
      </c>
      <c r="K33" t="b">
        <f t="shared" si="3"/>
        <v>0</v>
      </c>
      <c r="S33">
        <f t="shared" si="4"/>
        <v>0.56320520175941857</v>
      </c>
      <c r="T33">
        <f t="shared" si="5"/>
        <v>0.43054318788958146</v>
      </c>
      <c r="U33">
        <f t="shared" si="0"/>
        <v>0</v>
      </c>
      <c r="V33">
        <f t="shared" si="1"/>
        <v>0</v>
      </c>
      <c r="Y33">
        <f t="shared" si="6"/>
        <v>0.43054318788958146</v>
      </c>
      <c r="AA33" s="2">
        <f t="shared" si="7"/>
        <v>0.56320520175941857</v>
      </c>
      <c r="AB33" s="2">
        <f t="shared" si="8"/>
        <v>0.43054318788958146</v>
      </c>
      <c r="AC33" s="2" t="e">
        <f>NA()</f>
        <v>#N/A</v>
      </c>
    </row>
    <row r="34" spans="1:29" x14ac:dyDescent="0.25">
      <c r="A34" t="s">
        <v>76</v>
      </c>
      <c r="B34">
        <v>2261</v>
      </c>
      <c r="C34">
        <v>958</v>
      </c>
      <c r="D34">
        <v>13285</v>
      </c>
      <c r="E34">
        <v>7575</v>
      </c>
      <c r="F34" t="s">
        <v>11</v>
      </c>
      <c r="G34" t="s">
        <v>11</v>
      </c>
      <c r="H34" s="1" t="s">
        <v>77</v>
      </c>
      <c r="I34" t="b">
        <f t="shared" si="2"/>
        <v>0</v>
      </c>
      <c r="J34" t="b">
        <f t="shared" si="2"/>
        <v>0</v>
      </c>
      <c r="K34" t="b">
        <f t="shared" si="3"/>
        <v>0</v>
      </c>
      <c r="S34">
        <f t="shared" si="4"/>
        <v>0.57019194580353783</v>
      </c>
      <c r="T34">
        <f t="shared" si="5"/>
        <v>0.4237063246351172</v>
      </c>
      <c r="U34">
        <f t="shared" ref="U34:U65" si="9">IF(I34,$B34/$P$3,0)</f>
        <v>0</v>
      </c>
      <c r="V34">
        <f t="shared" ref="V34:V65" si="10">IF(J34,$B34/$P$4,0)</f>
        <v>0</v>
      </c>
      <c r="Y34">
        <f t="shared" si="6"/>
        <v>0.4237063246351172</v>
      </c>
      <c r="AA34" s="2">
        <f t="shared" si="7"/>
        <v>0.57019194580353783</v>
      </c>
      <c r="AB34" s="2">
        <f t="shared" si="8"/>
        <v>0.4237063246351172</v>
      </c>
      <c r="AC34" s="2" t="e">
        <f>NA()</f>
        <v>#N/A</v>
      </c>
    </row>
    <row r="35" spans="1:29" x14ac:dyDescent="0.25">
      <c r="A35" t="s">
        <v>78</v>
      </c>
      <c r="B35">
        <v>6504</v>
      </c>
      <c r="C35">
        <v>2986</v>
      </c>
      <c r="D35">
        <v>39494</v>
      </c>
      <c r="E35">
        <v>23373</v>
      </c>
      <c r="F35" t="s">
        <v>11</v>
      </c>
      <c r="G35" t="s">
        <v>11</v>
      </c>
      <c r="H35" s="1" t="s">
        <v>79</v>
      </c>
      <c r="I35" t="b">
        <f t="shared" si="2"/>
        <v>0</v>
      </c>
      <c r="J35" t="b">
        <f t="shared" si="2"/>
        <v>0</v>
      </c>
      <c r="K35" t="b">
        <f t="shared" si="3"/>
        <v>0</v>
      </c>
      <c r="S35">
        <f t="shared" si="4"/>
        <v>0.59181141439205953</v>
      </c>
      <c r="T35">
        <f t="shared" si="5"/>
        <v>0.45910209102091021</v>
      </c>
      <c r="U35">
        <f t="shared" si="9"/>
        <v>0</v>
      </c>
      <c r="V35">
        <f t="shared" si="10"/>
        <v>0</v>
      </c>
      <c r="Y35">
        <f t="shared" si="6"/>
        <v>0.45910209102091021</v>
      </c>
      <c r="AA35" s="2">
        <f t="shared" si="7"/>
        <v>0.59181141439205953</v>
      </c>
      <c r="AB35" s="2">
        <f t="shared" si="8"/>
        <v>0.45910209102091021</v>
      </c>
      <c r="AC35" s="2" t="e">
        <f>NA()</f>
        <v>#N/A</v>
      </c>
    </row>
    <row r="36" spans="1:29" x14ac:dyDescent="0.25">
      <c r="A36" t="s">
        <v>80</v>
      </c>
      <c r="B36">
        <v>5894</v>
      </c>
      <c r="C36">
        <v>2828</v>
      </c>
      <c r="D36">
        <v>40393</v>
      </c>
      <c r="E36">
        <v>23853</v>
      </c>
      <c r="F36" t="s">
        <v>11</v>
      </c>
      <c r="G36" t="s">
        <v>11</v>
      </c>
      <c r="H36" s="1" t="s">
        <v>81</v>
      </c>
      <c r="I36" t="b">
        <f t="shared" si="2"/>
        <v>0</v>
      </c>
      <c r="J36" t="b">
        <f t="shared" si="2"/>
        <v>0</v>
      </c>
      <c r="K36" t="b">
        <f t="shared" si="3"/>
        <v>0</v>
      </c>
      <c r="S36">
        <f t="shared" si="4"/>
        <v>0.59052311043992767</v>
      </c>
      <c r="T36">
        <f t="shared" si="5"/>
        <v>0.47980997624703087</v>
      </c>
      <c r="U36">
        <f t="shared" si="9"/>
        <v>0</v>
      </c>
      <c r="V36">
        <f t="shared" si="10"/>
        <v>0</v>
      </c>
      <c r="Y36">
        <f t="shared" si="6"/>
        <v>0.47980997624703087</v>
      </c>
      <c r="AA36" s="2">
        <f t="shared" si="7"/>
        <v>0.59052311043992767</v>
      </c>
      <c r="AB36" s="2">
        <f t="shared" si="8"/>
        <v>0.47980997624703087</v>
      </c>
      <c r="AC36" s="2" t="e">
        <f>NA()</f>
        <v>#N/A</v>
      </c>
    </row>
    <row r="37" spans="1:29" x14ac:dyDescent="0.25">
      <c r="A37" t="s">
        <v>82</v>
      </c>
      <c r="B37">
        <v>11385</v>
      </c>
      <c r="C37">
        <v>3576</v>
      </c>
      <c r="D37">
        <v>58348</v>
      </c>
      <c r="E37">
        <v>23678</v>
      </c>
      <c r="F37" t="s">
        <v>11</v>
      </c>
      <c r="G37" t="s">
        <v>11</v>
      </c>
      <c r="H37" s="1" t="s">
        <v>83</v>
      </c>
      <c r="I37" t="b">
        <f t="shared" si="2"/>
        <v>0</v>
      </c>
      <c r="J37" t="b">
        <f t="shared" si="2"/>
        <v>0</v>
      </c>
      <c r="K37" t="b">
        <f t="shared" si="3"/>
        <v>0</v>
      </c>
      <c r="S37">
        <f t="shared" si="4"/>
        <v>0.40580654006992528</v>
      </c>
      <c r="T37">
        <f t="shared" si="5"/>
        <v>0.31409749670619236</v>
      </c>
      <c r="U37">
        <f t="shared" si="9"/>
        <v>0</v>
      </c>
      <c r="V37">
        <f t="shared" si="10"/>
        <v>0</v>
      </c>
      <c r="Y37">
        <f t="shared" si="6"/>
        <v>0.31409749670619236</v>
      </c>
      <c r="AA37" s="2">
        <f t="shared" si="7"/>
        <v>0.40580654006992528</v>
      </c>
      <c r="AB37" s="2">
        <f t="shared" si="8"/>
        <v>0.31409749670619236</v>
      </c>
      <c r="AC37" s="2" t="e">
        <f>NA()</f>
        <v>#N/A</v>
      </c>
    </row>
    <row r="38" spans="1:29" x14ac:dyDescent="0.25">
      <c r="A38" t="s">
        <v>84</v>
      </c>
      <c r="B38">
        <v>6445</v>
      </c>
      <c r="C38">
        <v>3074</v>
      </c>
      <c r="D38">
        <v>45002</v>
      </c>
      <c r="E38">
        <v>26626</v>
      </c>
      <c r="F38" t="s">
        <v>11</v>
      </c>
      <c r="G38" t="s">
        <v>11</v>
      </c>
      <c r="H38" s="1" t="s">
        <v>85</v>
      </c>
      <c r="I38" t="b">
        <f t="shared" si="2"/>
        <v>0</v>
      </c>
      <c r="J38" t="b">
        <f t="shared" si="2"/>
        <v>0</v>
      </c>
      <c r="K38" t="b">
        <f t="shared" si="3"/>
        <v>0</v>
      </c>
      <c r="S38">
        <f t="shared" si="4"/>
        <v>0.59166259277365452</v>
      </c>
      <c r="T38">
        <f t="shared" si="5"/>
        <v>0.47695888285492632</v>
      </c>
      <c r="U38">
        <f t="shared" si="9"/>
        <v>0</v>
      </c>
      <c r="V38">
        <f t="shared" si="10"/>
        <v>0</v>
      </c>
      <c r="Y38">
        <f t="shared" si="6"/>
        <v>0.47695888285492632</v>
      </c>
      <c r="AA38" s="2">
        <f t="shared" si="7"/>
        <v>0.59166259277365452</v>
      </c>
      <c r="AB38" s="2">
        <f t="shared" si="8"/>
        <v>0.47695888285492632</v>
      </c>
      <c r="AC38" s="2" t="e">
        <f>NA()</f>
        <v>#N/A</v>
      </c>
    </row>
    <row r="39" spans="1:29" x14ac:dyDescent="0.25">
      <c r="A39" t="s">
        <v>86</v>
      </c>
      <c r="B39">
        <v>7476</v>
      </c>
      <c r="C39">
        <v>3040</v>
      </c>
      <c r="D39">
        <v>52493</v>
      </c>
      <c r="E39">
        <v>28704</v>
      </c>
      <c r="F39" t="s">
        <v>11</v>
      </c>
      <c r="G39" t="s">
        <v>11</v>
      </c>
      <c r="H39" s="1" t="s">
        <v>87</v>
      </c>
      <c r="I39" t="b">
        <f t="shared" si="2"/>
        <v>0</v>
      </c>
      <c r="J39" t="b">
        <f t="shared" si="2"/>
        <v>0</v>
      </c>
      <c r="K39" t="b">
        <f t="shared" si="3"/>
        <v>0</v>
      </c>
      <c r="S39">
        <f t="shared" si="4"/>
        <v>0.54681576591164538</v>
      </c>
      <c r="T39">
        <f t="shared" si="5"/>
        <v>0.40663456393793473</v>
      </c>
      <c r="U39">
        <f t="shared" si="9"/>
        <v>0</v>
      </c>
      <c r="V39">
        <f t="shared" si="10"/>
        <v>0</v>
      </c>
      <c r="Y39">
        <f t="shared" si="6"/>
        <v>0.40663456393793473</v>
      </c>
      <c r="AA39" s="2">
        <f t="shared" si="7"/>
        <v>0.54681576591164538</v>
      </c>
      <c r="AB39" s="2">
        <f t="shared" si="8"/>
        <v>0.40663456393793473</v>
      </c>
      <c r="AC39" s="2" t="e">
        <f>NA()</f>
        <v>#N/A</v>
      </c>
    </row>
    <row r="40" spans="1:29" x14ac:dyDescent="0.25">
      <c r="A40" t="s">
        <v>88</v>
      </c>
      <c r="B40">
        <v>3235</v>
      </c>
      <c r="C40">
        <v>1231</v>
      </c>
      <c r="D40">
        <v>21524</v>
      </c>
      <c r="E40">
        <v>12504</v>
      </c>
      <c r="F40" t="s">
        <v>11</v>
      </c>
      <c r="G40" t="s">
        <v>11</v>
      </c>
      <c r="H40" s="1" t="s">
        <v>89</v>
      </c>
      <c r="I40" t="b">
        <f t="shared" si="2"/>
        <v>0</v>
      </c>
      <c r="J40" t="b">
        <f t="shared" si="2"/>
        <v>0</v>
      </c>
      <c r="K40" t="b">
        <f t="shared" si="3"/>
        <v>0</v>
      </c>
      <c r="S40">
        <f t="shared" si="4"/>
        <v>0.58093291209812303</v>
      </c>
      <c r="T40">
        <f t="shared" si="5"/>
        <v>0.38052550231839261</v>
      </c>
      <c r="U40">
        <f t="shared" si="9"/>
        <v>0</v>
      </c>
      <c r="V40">
        <f t="shared" si="10"/>
        <v>0</v>
      </c>
      <c r="Y40">
        <f t="shared" si="6"/>
        <v>0.38052550231839261</v>
      </c>
      <c r="AA40" s="2">
        <f t="shared" si="7"/>
        <v>0.58093291209812303</v>
      </c>
      <c r="AB40" s="2">
        <f t="shared" si="8"/>
        <v>0.38052550231839261</v>
      </c>
      <c r="AC40" s="2" t="e">
        <f>NA()</f>
        <v>#N/A</v>
      </c>
    </row>
    <row r="41" spans="1:29" x14ac:dyDescent="0.25">
      <c r="A41" t="s">
        <v>90</v>
      </c>
      <c r="B41">
        <v>5253</v>
      </c>
      <c r="C41">
        <v>2206</v>
      </c>
      <c r="D41">
        <v>38613</v>
      </c>
      <c r="E41">
        <v>20639</v>
      </c>
      <c r="F41" t="s">
        <v>11</v>
      </c>
      <c r="G41" t="s">
        <v>11</v>
      </c>
      <c r="H41" s="1" t="s">
        <v>91</v>
      </c>
      <c r="I41" t="b">
        <f t="shared" si="2"/>
        <v>0</v>
      </c>
      <c r="J41" t="b">
        <f t="shared" si="2"/>
        <v>0</v>
      </c>
      <c r="K41" t="b">
        <f t="shared" si="3"/>
        <v>0</v>
      </c>
      <c r="S41">
        <f t="shared" si="4"/>
        <v>0.53450910315178823</v>
      </c>
      <c r="T41">
        <f t="shared" si="5"/>
        <v>0.41995050447363413</v>
      </c>
      <c r="U41">
        <f t="shared" si="9"/>
        <v>0</v>
      </c>
      <c r="V41">
        <f t="shared" si="10"/>
        <v>0</v>
      </c>
      <c r="Y41">
        <f t="shared" si="6"/>
        <v>0.41995050447363413</v>
      </c>
      <c r="AA41" s="2">
        <f t="shared" si="7"/>
        <v>0.53450910315178823</v>
      </c>
      <c r="AB41" s="2">
        <f t="shared" si="8"/>
        <v>0.41995050447363413</v>
      </c>
      <c r="AC41" s="2" t="e">
        <f>NA()</f>
        <v>#N/A</v>
      </c>
    </row>
    <row r="42" spans="1:29" x14ac:dyDescent="0.25">
      <c r="A42" t="s">
        <v>92</v>
      </c>
      <c r="B42">
        <v>2513</v>
      </c>
      <c r="C42">
        <v>1342</v>
      </c>
      <c r="D42">
        <v>14210</v>
      </c>
      <c r="E42">
        <v>9018</v>
      </c>
      <c r="F42" t="s">
        <v>11</v>
      </c>
      <c r="G42" t="s">
        <v>11</v>
      </c>
      <c r="H42" s="1" t="s">
        <v>93</v>
      </c>
      <c r="I42" t="b">
        <f t="shared" si="2"/>
        <v>0</v>
      </c>
      <c r="J42" t="b">
        <f t="shared" si="2"/>
        <v>0</v>
      </c>
      <c r="K42" t="b">
        <f t="shared" si="3"/>
        <v>0</v>
      </c>
      <c r="S42">
        <f t="shared" si="4"/>
        <v>0.63462350457424344</v>
      </c>
      <c r="T42">
        <f t="shared" si="5"/>
        <v>0.53402307998408272</v>
      </c>
      <c r="U42">
        <f t="shared" si="9"/>
        <v>0</v>
      </c>
      <c r="V42">
        <f t="shared" si="10"/>
        <v>0</v>
      </c>
      <c r="Y42">
        <f t="shared" si="6"/>
        <v>0.53402307998408272</v>
      </c>
      <c r="AA42" s="2">
        <f t="shared" si="7"/>
        <v>0.63462350457424344</v>
      </c>
      <c r="AB42" s="2">
        <f t="shared" si="8"/>
        <v>0.53402307998408272</v>
      </c>
      <c r="AC42" s="2" t="e">
        <f>NA()</f>
        <v>#N/A</v>
      </c>
    </row>
    <row r="43" spans="1:29" x14ac:dyDescent="0.25">
      <c r="A43" t="s">
        <v>94</v>
      </c>
      <c r="B43">
        <v>5006</v>
      </c>
      <c r="C43">
        <v>2429</v>
      </c>
      <c r="D43">
        <v>40757</v>
      </c>
      <c r="E43">
        <v>24350</v>
      </c>
      <c r="F43" t="s">
        <v>11</v>
      </c>
      <c r="G43" t="s">
        <v>11</v>
      </c>
      <c r="H43" s="1" t="s">
        <v>95</v>
      </c>
      <c r="I43" t="b">
        <f t="shared" si="2"/>
        <v>0</v>
      </c>
      <c r="J43" t="b">
        <f t="shared" si="2"/>
        <v>0</v>
      </c>
      <c r="K43" t="b">
        <f t="shared" si="3"/>
        <v>0</v>
      </c>
      <c r="S43">
        <f t="shared" si="4"/>
        <v>0.59744338395858376</v>
      </c>
      <c r="T43">
        <f t="shared" si="5"/>
        <v>0.48521773871354373</v>
      </c>
      <c r="U43">
        <f t="shared" si="9"/>
        <v>0</v>
      </c>
      <c r="V43">
        <f t="shared" si="10"/>
        <v>0</v>
      </c>
      <c r="Y43">
        <f t="shared" si="6"/>
        <v>0.48521773871354373</v>
      </c>
      <c r="AA43" s="2">
        <f t="shared" si="7"/>
        <v>0.59744338395858376</v>
      </c>
      <c r="AB43" s="2">
        <f t="shared" si="8"/>
        <v>0.48521773871354373</v>
      </c>
      <c r="AC43" s="2" t="e">
        <f>NA()</f>
        <v>#N/A</v>
      </c>
    </row>
    <row r="44" spans="1:29" x14ac:dyDescent="0.25">
      <c r="A44" t="s">
        <v>96</v>
      </c>
      <c r="B44">
        <v>9876</v>
      </c>
      <c r="C44">
        <v>3757</v>
      </c>
      <c r="D44">
        <v>57981</v>
      </c>
      <c r="E44">
        <v>27133</v>
      </c>
      <c r="F44" t="s">
        <v>32</v>
      </c>
      <c r="G44" t="s">
        <v>32</v>
      </c>
      <c r="H44" s="1" t="s">
        <v>97</v>
      </c>
      <c r="I44" t="b">
        <f t="shared" si="2"/>
        <v>1</v>
      </c>
      <c r="J44" t="b">
        <f t="shared" si="2"/>
        <v>1</v>
      </c>
      <c r="K44" t="b">
        <f t="shared" si="3"/>
        <v>0</v>
      </c>
      <c r="S44">
        <f t="shared" si="4"/>
        <v>0.46796364326244805</v>
      </c>
      <c r="T44">
        <f t="shared" si="5"/>
        <v>0.38041717294451194</v>
      </c>
      <c r="U44">
        <f t="shared" si="9"/>
        <v>0.13030742842063597</v>
      </c>
      <c r="V44">
        <f t="shared" si="10"/>
        <v>0.1066995105824393</v>
      </c>
      <c r="Y44">
        <f t="shared" si="6"/>
        <v>0.38041717294451194</v>
      </c>
      <c r="AA44" s="2">
        <f t="shared" si="7"/>
        <v>0.46796364326244805</v>
      </c>
      <c r="AB44" s="2" t="e">
        <f t="shared" si="8"/>
        <v>#N/A</v>
      </c>
      <c r="AC44" s="2" t="e">
        <f>NA()</f>
        <v>#N/A</v>
      </c>
    </row>
    <row r="45" spans="1:29" x14ac:dyDescent="0.25">
      <c r="A45" t="s">
        <v>98</v>
      </c>
      <c r="B45">
        <v>3344</v>
      </c>
      <c r="C45">
        <v>1523</v>
      </c>
      <c r="D45">
        <v>23447</v>
      </c>
      <c r="E45">
        <v>14575</v>
      </c>
      <c r="F45" t="s">
        <v>11</v>
      </c>
      <c r="G45" t="s">
        <v>11</v>
      </c>
      <c r="H45" s="1" t="s">
        <v>99</v>
      </c>
      <c r="I45" t="b">
        <f t="shared" si="2"/>
        <v>0</v>
      </c>
      <c r="J45" t="b">
        <f t="shared" si="2"/>
        <v>0</v>
      </c>
      <c r="K45" t="b">
        <f t="shared" si="3"/>
        <v>0</v>
      </c>
      <c r="S45">
        <f t="shared" si="4"/>
        <v>0.62161470550603493</v>
      </c>
      <c r="T45">
        <f t="shared" si="5"/>
        <v>0.45544258373205743</v>
      </c>
      <c r="U45">
        <f t="shared" si="9"/>
        <v>0</v>
      </c>
      <c r="V45">
        <f t="shared" si="10"/>
        <v>0</v>
      </c>
      <c r="Y45">
        <f t="shared" si="6"/>
        <v>0.45544258373205743</v>
      </c>
      <c r="AA45" s="2">
        <f t="shared" si="7"/>
        <v>0.62161470550603493</v>
      </c>
      <c r="AB45" s="2">
        <f t="shared" si="8"/>
        <v>0.45544258373205743</v>
      </c>
      <c r="AC45" s="2" t="e">
        <f>NA()</f>
        <v>#N/A</v>
      </c>
    </row>
    <row r="46" spans="1:29" x14ac:dyDescent="0.25">
      <c r="A46" t="s">
        <v>100</v>
      </c>
      <c r="B46">
        <v>19642</v>
      </c>
      <c r="C46">
        <v>5648</v>
      </c>
      <c r="D46">
        <v>73616</v>
      </c>
      <c r="E46">
        <v>29048</v>
      </c>
      <c r="F46" t="s">
        <v>11</v>
      </c>
      <c r="G46" t="s">
        <v>11</v>
      </c>
      <c r="H46" s="1" t="s">
        <v>101</v>
      </c>
      <c r="I46" t="b">
        <f t="shared" si="2"/>
        <v>0</v>
      </c>
      <c r="J46" t="b">
        <f t="shared" si="2"/>
        <v>0</v>
      </c>
      <c r="K46" t="b">
        <f t="shared" si="3"/>
        <v>0</v>
      </c>
      <c r="S46">
        <f t="shared" si="4"/>
        <v>0.39458813301456203</v>
      </c>
      <c r="T46">
        <f t="shared" si="5"/>
        <v>0.28754709296405662</v>
      </c>
      <c r="U46">
        <f t="shared" si="9"/>
        <v>0</v>
      </c>
      <c r="V46">
        <f t="shared" si="10"/>
        <v>0</v>
      </c>
      <c r="Y46">
        <f t="shared" si="6"/>
        <v>0.28754709296405662</v>
      </c>
      <c r="AA46" s="2">
        <f t="shared" si="7"/>
        <v>0.39458813301456203</v>
      </c>
      <c r="AB46" s="2">
        <f t="shared" si="8"/>
        <v>0.28754709296405662</v>
      </c>
      <c r="AC46" s="2" t="e">
        <f>NA()</f>
        <v>#N/A</v>
      </c>
    </row>
    <row r="47" spans="1:29" x14ac:dyDescent="0.25">
      <c r="A47" t="s">
        <v>102</v>
      </c>
      <c r="B47">
        <v>2503</v>
      </c>
      <c r="C47">
        <v>838</v>
      </c>
      <c r="D47">
        <v>16070</v>
      </c>
      <c r="E47">
        <v>7591</v>
      </c>
      <c r="F47" t="s">
        <v>11</v>
      </c>
      <c r="G47" t="s">
        <v>11</v>
      </c>
      <c r="H47" s="1" t="s">
        <v>103</v>
      </c>
      <c r="I47" t="b">
        <f t="shared" si="2"/>
        <v>0</v>
      </c>
      <c r="J47" t="b">
        <f t="shared" si="2"/>
        <v>0</v>
      </c>
      <c r="K47" t="b">
        <f t="shared" si="3"/>
        <v>0</v>
      </c>
      <c r="S47">
        <f t="shared" si="4"/>
        <v>0.47237087741132544</v>
      </c>
      <c r="T47">
        <f t="shared" si="5"/>
        <v>0.33479824210946862</v>
      </c>
      <c r="U47">
        <f t="shared" si="9"/>
        <v>0</v>
      </c>
      <c r="V47">
        <f t="shared" si="10"/>
        <v>0</v>
      </c>
      <c r="Y47">
        <f t="shared" si="6"/>
        <v>0.33479824210946862</v>
      </c>
      <c r="AA47" s="2">
        <f t="shared" si="7"/>
        <v>0.47237087741132544</v>
      </c>
      <c r="AB47" s="2">
        <f t="shared" si="8"/>
        <v>0.33479824210946862</v>
      </c>
      <c r="AC47" s="2" t="e">
        <f>NA()</f>
        <v>#N/A</v>
      </c>
    </row>
    <row r="48" spans="1:29" x14ac:dyDescent="0.25">
      <c r="A48" t="s">
        <v>104</v>
      </c>
      <c r="B48">
        <v>4223</v>
      </c>
      <c r="C48">
        <v>1758</v>
      </c>
      <c r="D48">
        <v>22133</v>
      </c>
      <c r="E48">
        <v>10955</v>
      </c>
      <c r="F48" t="s">
        <v>11</v>
      </c>
      <c r="G48" t="s">
        <v>11</v>
      </c>
      <c r="H48" s="1" t="s">
        <v>105</v>
      </c>
      <c r="I48" t="b">
        <f t="shared" si="2"/>
        <v>0</v>
      </c>
      <c r="J48" t="b">
        <f t="shared" si="2"/>
        <v>0</v>
      </c>
      <c r="K48" t="b">
        <f t="shared" si="3"/>
        <v>0</v>
      </c>
      <c r="S48">
        <f t="shared" si="4"/>
        <v>0.49496227352821581</v>
      </c>
      <c r="T48">
        <f t="shared" si="5"/>
        <v>0.4162917357328913</v>
      </c>
      <c r="U48">
        <f t="shared" si="9"/>
        <v>0</v>
      </c>
      <c r="V48">
        <f t="shared" si="10"/>
        <v>0</v>
      </c>
      <c r="Y48">
        <f t="shared" si="6"/>
        <v>0.4162917357328913</v>
      </c>
      <c r="AA48" s="2">
        <f t="shared" si="7"/>
        <v>0.49496227352821581</v>
      </c>
      <c r="AB48" s="2">
        <f t="shared" si="8"/>
        <v>0.4162917357328913</v>
      </c>
      <c r="AC48" s="2" t="e">
        <f>NA()</f>
        <v>#N/A</v>
      </c>
    </row>
    <row r="49" spans="1:29" x14ac:dyDescent="0.25">
      <c r="A49" t="s">
        <v>106</v>
      </c>
      <c r="B49">
        <v>7681</v>
      </c>
      <c r="C49">
        <v>3659</v>
      </c>
      <c r="D49">
        <v>42225</v>
      </c>
      <c r="E49">
        <v>26071</v>
      </c>
      <c r="F49" t="s">
        <v>11</v>
      </c>
      <c r="G49" t="s">
        <v>11</v>
      </c>
      <c r="H49" s="1" t="s">
        <v>107</v>
      </c>
      <c r="I49" t="b">
        <f t="shared" si="2"/>
        <v>0</v>
      </c>
      <c r="J49" t="b">
        <f t="shared" si="2"/>
        <v>0</v>
      </c>
      <c r="K49" t="b">
        <f t="shared" si="3"/>
        <v>0</v>
      </c>
      <c r="S49">
        <f t="shared" si="4"/>
        <v>0.61743043220840732</v>
      </c>
      <c r="T49">
        <f t="shared" si="5"/>
        <v>0.4763702642885041</v>
      </c>
      <c r="U49">
        <f t="shared" si="9"/>
        <v>0</v>
      </c>
      <c r="V49">
        <f t="shared" si="10"/>
        <v>0</v>
      </c>
      <c r="Y49">
        <f t="shared" si="6"/>
        <v>0.4763702642885041</v>
      </c>
      <c r="AA49" s="2">
        <f t="shared" si="7"/>
        <v>0.61743043220840732</v>
      </c>
      <c r="AB49" s="2">
        <f t="shared" si="8"/>
        <v>0.4763702642885041</v>
      </c>
      <c r="AC49" s="2" t="e">
        <f>NA()</f>
        <v>#N/A</v>
      </c>
    </row>
    <row r="50" spans="1:29" x14ac:dyDescent="0.25">
      <c r="A50" t="s">
        <v>108</v>
      </c>
      <c r="B50">
        <v>2683</v>
      </c>
      <c r="C50">
        <v>1171</v>
      </c>
      <c r="D50">
        <v>15889</v>
      </c>
      <c r="E50">
        <v>8628</v>
      </c>
      <c r="F50" t="s">
        <v>11</v>
      </c>
      <c r="G50" t="s">
        <v>11</v>
      </c>
      <c r="H50" s="1" t="s">
        <v>109</v>
      </c>
      <c r="I50" t="b">
        <f t="shared" si="2"/>
        <v>0</v>
      </c>
      <c r="J50" t="b">
        <f t="shared" si="2"/>
        <v>0</v>
      </c>
      <c r="K50" t="b">
        <f t="shared" si="3"/>
        <v>0</v>
      </c>
      <c r="S50">
        <f t="shared" si="4"/>
        <v>0.54301718169803004</v>
      </c>
      <c r="T50">
        <f t="shared" si="5"/>
        <v>0.43645173313455088</v>
      </c>
      <c r="U50">
        <f t="shared" si="9"/>
        <v>0</v>
      </c>
      <c r="V50">
        <f t="shared" si="10"/>
        <v>0</v>
      </c>
      <c r="Y50">
        <f t="shared" si="6"/>
        <v>0.43645173313455088</v>
      </c>
      <c r="AA50" s="2">
        <f t="shared" si="7"/>
        <v>0.54301718169803004</v>
      </c>
      <c r="AB50" s="2">
        <f t="shared" si="8"/>
        <v>0.43645173313455088</v>
      </c>
      <c r="AC50" s="2" t="e">
        <f>NA()</f>
        <v>#N/A</v>
      </c>
    </row>
    <row r="51" spans="1:29" x14ac:dyDescent="0.25">
      <c r="A51" t="s">
        <v>110</v>
      </c>
      <c r="B51">
        <v>5938</v>
      </c>
      <c r="C51">
        <v>2312</v>
      </c>
      <c r="D51">
        <v>32666</v>
      </c>
      <c r="E51">
        <v>16765</v>
      </c>
      <c r="F51" t="s">
        <v>32</v>
      </c>
      <c r="G51" t="s">
        <v>32</v>
      </c>
      <c r="H51" s="1" t="s">
        <v>111</v>
      </c>
      <c r="I51" t="b">
        <f t="shared" si="2"/>
        <v>1</v>
      </c>
      <c r="J51" t="b">
        <f t="shared" si="2"/>
        <v>1</v>
      </c>
      <c r="K51" t="b">
        <f t="shared" si="3"/>
        <v>0</v>
      </c>
      <c r="S51">
        <f t="shared" si="4"/>
        <v>0.5132247596889733</v>
      </c>
      <c r="T51">
        <f t="shared" si="5"/>
        <v>0.38935668575277871</v>
      </c>
      <c r="U51">
        <f t="shared" si="9"/>
        <v>7.8348067027312313E-2</v>
      </c>
      <c r="V51">
        <f t="shared" si="10"/>
        <v>6.4153674953273052E-2</v>
      </c>
      <c r="Y51">
        <f t="shared" si="6"/>
        <v>0.38935668575277871</v>
      </c>
      <c r="AA51" s="2">
        <f t="shared" si="7"/>
        <v>0.5132247596889733</v>
      </c>
      <c r="AB51" s="2" t="e">
        <f t="shared" si="8"/>
        <v>#N/A</v>
      </c>
      <c r="AC51" s="2" t="e">
        <f>NA()</f>
        <v>#N/A</v>
      </c>
    </row>
    <row r="52" spans="1:29" x14ac:dyDescent="0.25">
      <c r="A52" t="s">
        <v>112</v>
      </c>
      <c r="B52">
        <v>9920</v>
      </c>
      <c r="C52">
        <v>3555</v>
      </c>
      <c r="D52">
        <v>45256</v>
      </c>
      <c r="E52">
        <v>21891</v>
      </c>
      <c r="F52" t="s">
        <v>11</v>
      </c>
      <c r="G52" t="s">
        <v>11</v>
      </c>
      <c r="H52" s="1" t="s">
        <v>113</v>
      </c>
      <c r="I52" t="b">
        <f t="shared" si="2"/>
        <v>0</v>
      </c>
      <c r="J52" t="b">
        <f t="shared" si="2"/>
        <v>0</v>
      </c>
      <c r="K52" t="b">
        <f t="shared" si="3"/>
        <v>0</v>
      </c>
      <c r="S52">
        <f t="shared" si="4"/>
        <v>0.48371486653703377</v>
      </c>
      <c r="T52">
        <f t="shared" si="5"/>
        <v>0.35836693548387094</v>
      </c>
      <c r="U52">
        <f t="shared" si="9"/>
        <v>0</v>
      </c>
      <c r="V52">
        <f t="shared" si="10"/>
        <v>0</v>
      </c>
      <c r="Y52">
        <f t="shared" si="6"/>
        <v>0.35836693548387094</v>
      </c>
      <c r="AA52" s="2">
        <f t="shared" si="7"/>
        <v>0.48371486653703377</v>
      </c>
      <c r="AB52" s="2">
        <f t="shared" si="8"/>
        <v>0.35836693548387094</v>
      </c>
      <c r="AC52" s="2" t="e">
        <f>NA()</f>
        <v>#N/A</v>
      </c>
    </row>
    <row r="53" spans="1:29" x14ac:dyDescent="0.25">
      <c r="A53" t="s">
        <v>114</v>
      </c>
      <c r="B53">
        <v>6045</v>
      </c>
      <c r="C53">
        <v>2644</v>
      </c>
      <c r="D53">
        <v>30535</v>
      </c>
      <c r="E53">
        <v>16773</v>
      </c>
      <c r="F53" t="s">
        <v>11</v>
      </c>
      <c r="G53" t="s">
        <v>11</v>
      </c>
      <c r="H53" s="1" t="s">
        <v>115</v>
      </c>
      <c r="I53" t="b">
        <f t="shared" si="2"/>
        <v>0</v>
      </c>
      <c r="J53" t="b">
        <f t="shared" si="2"/>
        <v>0</v>
      </c>
      <c r="K53" t="b">
        <f t="shared" si="3"/>
        <v>0</v>
      </c>
      <c r="S53">
        <f t="shared" si="4"/>
        <v>0.54930407728835762</v>
      </c>
      <c r="T53">
        <f t="shared" si="5"/>
        <v>0.43738626964433414</v>
      </c>
      <c r="U53">
        <f t="shared" si="9"/>
        <v>0</v>
      </c>
      <c r="V53">
        <f t="shared" si="10"/>
        <v>0</v>
      </c>
      <c r="Y53">
        <f t="shared" si="6"/>
        <v>0.43738626964433414</v>
      </c>
      <c r="AA53" s="2">
        <f t="shared" si="7"/>
        <v>0.54930407728835762</v>
      </c>
      <c r="AB53" s="2">
        <f t="shared" si="8"/>
        <v>0.43738626964433414</v>
      </c>
      <c r="AC53" s="2" t="e">
        <f>NA()</f>
        <v>#N/A</v>
      </c>
    </row>
    <row r="54" spans="1:29" x14ac:dyDescent="0.25">
      <c r="A54" t="s">
        <v>116</v>
      </c>
      <c r="B54">
        <v>5085</v>
      </c>
      <c r="C54">
        <v>2286</v>
      </c>
      <c r="D54">
        <v>25158</v>
      </c>
      <c r="E54">
        <v>13623</v>
      </c>
      <c r="F54" t="s">
        <v>11</v>
      </c>
      <c r="G54" t="s">
        <v>11</v>
      </c>
      <c r="H54" s="1" t="s">
        <v>117</v>
      </c>
      <c r="I54" t="b">
        <f t="shared" si="2"/>
        <v>0</v>
      </c>
      <c r="J54" t="b">
        <f t="shared" si="2"/>
        <v>0</v>
      </c>
      <c r="K54" t="b">
        <f t="shared" si="3"/>
        <v>0</v>
      </c>
      <c r="S54">
        <f t="shared" si="4"/>
        <v>0.54149773431910331</v>
      </c>
      <c r="T54">
        <f t="shared" si="5"/>
        <v>0.44955752212389383</v>
      </c>
      <c r="U54">
        <f t="shared" si="9"/>
        <v>0</v>
      </c>
      <c r="V54">
        <f t="shared" si="10"/>
        <v>0</v>
      </c>
      <c r="Y54">
        <f t="shared" si="6"/>
        <v>0.44955752212389383</v>
      </c>
      <c r="AA54" s="2">
        <f t="shared" si="7"/>
        <v>0.54149773431910331</v>
      </c>
      <c r="AB54" s="2">
        <f t="shared" si="8"/>
        <v>0.44955752212389383</v>
      </c>
      <c r="AC54" s="2" t="e">
        <f>NA()</f>
        <v>#N/A</v>
      </c>
    </row>
    <row r="55" spans="1:29" x14ac:dyDescent="0.25">
      <c r="A55" t="s">
        <v>118</v>
      </c>
      <c r="B55">
        <v>12060</v>
      </c>
      <c r="C55">
        <v>4398</v>
      </c>
      <c r="D55">
        <v>63812</v>
      </c>
      <c r="E55">
        <v>30367</v>
      </c>
      <c r="F55" t="s">
        <v>11</v>
      </c>
      <c r="G55" t="s">
        <v>11</v>
      </c>
      <c r="H55" s="1" t="s">
        <v>119</v>
      </c>
      <c r="I55" t="b">
        <f t="shared" si="2"/>
        <v>0</v>
      </c>
      <c r="J55" t="b">
        <f t="shared" si="2"/>
        <v>0</v>
      </c>
      <c r="K55" t="b">
        <f t="shared" si="3"/>
        <v>0</v>
      </c>
      <c r="S55">
        <f t="shared" si="4"/>
        <v>0.4758822791951357</v>
      </c>
      <c r="T55">
        <f t="shared" si="5"/>
        <v>0.36467661691542291</v>
      </c>
      <c r="U55">
        <f t="shared" si="9"/>
        <v>0</v>
      </c>
      <c r="V55">
        <f t="shared" si="10"/>
        <v>0</v>
      </c>
      <c r="Y55">
        <f t="shared" si="6"/>
        <v>0.36467661691542291</v>
      </c>
      <c r="AA55" s="2">
        <f t="shared" si="7"/>
        <v>0.4758822791951357</v>
      </c>
      <c r="AB55" s="2">
        <f t="shared" si="8"/>
        <v>0.36467661691542291</v>
      </c>
      <c r="AC55" s="2" t="e">
        <f>NA()</f>
        <v>#N/A</v>
      </c>
    </row>
    <row r="56" spans="1:29" x14ac:dyDescent="0.25">
      <c r="A56" t="s">
        <v>120</v>
      </c>
      <c r="B56">
        <v>6107</v>
      </c>
      <c r="C56">
        <v>2446</v>
      </c>
      <c r="D56">
        <v>31920</v>
      </c>
      <c r="E56">
        <v>16112</v>
      </c>
      <c r="F56" t="s">
        <v>11</v>
      </c>
      <c r="G56" t="s">
        <v>11</v>
      </c>
      <c r="H56" s="1" t="s">
        <v>121</v>
      </c>
      <c r="I56" t="b">
        <f t="shared" si="2"/>
        <v>0</v>
      </c>
      <c r="J56" t="b">
        <f t="shared" si="2"/>
        <v>0</v>
      </c>
      <c r="K56" t="b">
        <f t="shared" si="3"/>
        <v>0</v>
      </c>
      <c r="S56">
        <f t="shared" si="4"/>
        <v>0.50476190476190474</v>
      </c>
      <c r="T56">
        <f t="shared" si="5"/>
        <v>0.4005239888652366</v>
      </c>
      <c r="U56">
        <f t="shared" si="9"/>
        <v>0</v>
      </c>
      <c r="V56">
        <f t="shared" si="10"/>
        <v>0</v>
      </c>
      <c r="Y56">
        <f t="shared" si="6"/>
        <v>0.4005239888652366</v>
      </c>
      <c r="AA56" s="2">
        <f t="shared" si="7"/>
        <v>0.50476190476190474</v>
      </c>
      <c r="AB56" s="2">
        <f t="shared" si="8"/>
        <v>0.4005239888652366</v>
      </c>
      <c r="AC56" s="2" t="e">
        <f>NA()</f>
        <v>#N/A</v>
      </c>
    </row>
    <row r="57" spans="1:29" x14ac:dyDescent="0.25">
      <c r="A57" t="s">
        <v>122</v>
      </c>
      <c r="B57">
        <v>5715</v>
      </c>
      <c r="C57">
        <v>2723</v>
      </c>
      <c r="D57">
        <v>26122</v>
      </c>
      <c r="E57">
        <v>15171</v>
      </c>
      <c r="F57" t="s">
        <v>11</v>
      </c>
      <c r="G57" t="s">
        <v>11</v>
      </c>
      <c r="H57" s="1" t="s">
        <v>123</v>
      </c>
      <c r="I57" t="b">
        <f t="shared" si="2"/>
        <v>0</v>
      </c>
      <c r="J57" t="b">
        <f t="shared" si="2"/>
        <v>0</v>
      </c>
      <c r="K57" t="b">
        <f t="shared" si="3"/>
        <v>0</v>
      </c>
      <c r="S57">
        <f t="shared" si="4"/>
        <v>0.58077482581731876</v>
      </c>
      <c r="T57">
        <f t="shared" si="5"/>
        <v>0.47646544181977252</v>
      </c>
      <c r="U57">
        <f t="shared" si="9"/>
        <v>0</v>
      </c>
      <c r="V57">
        <f t="shared" si="10"/>
        <v>0</v>
      </c>
      <c r="Y57">
        <f t="shared" si="6"/>
        <v>0.47646544181977252</v>
      </c>
      <c r="AA57" s="2">
        <f t="shared" si="7"/>
        <v>0.58077482581731876</v>
      </c>
      <c r="AB57" s="2">
        <f t="shared" si="8"/>
        <v>0.47646544181977252</v>
      </c>
      <c r="AC57" s="2" t="e">
        <f>NA()</f>
        <v>#N/A</v>
      </c>
    </row>
    <row r="58" spans="1:29" x14ac:dyDescent="0.25">
      <c r="A58" t="s">
        <v>124</v>
      </c>
      <c r="B58">
        <v>4780</v>
      </c>
      <c r="C58">
        <v>1928</v>
      </c>
      <c r="D58">
        <v>27040</v>
      </c>
      <c r="E58">
        <v>14161</v>
      </c>
      <c r="F58" t="s">
        <v>11</v>
      </c>
      <c r="G58" t="s">
        <v>11</v>
      </c>
      <c r="H58" s="1" t="s">
        <v>125</v>
      </c>
      <c r="I58" t="b">
        <f t="shared" si="2"/>
        <v>0</v>
      </c>
      <c r="J58" t="b">
        <f t="shared" si="2"/>
        <v>0</v>
      </c>
      <c r="K58" t="b">
        <f t="shared" si="3"/>
        <v>0</v>
      </c>
      <c r="S58">
        <f t="shared" si="4"/>
        <v>0.52370562130177511</v>
      </c>
      <c r="T58">
        <f t="shared" si="5"/>
        <v>0.40334728033472805</v>
      </c>
      <c r="U58">
        <f t="shared" si="9"/>
        <v>0</v>
      </c>
      <c r="V58">
        <f t="shared" si="10"/>
        <v>0</v>
      </c>
      <c r="Y58">
        <f t="shared" si="6"/>
        <v>0.40334728033472805</v>
      </c>
      <c r="AA58" s="2">
        <f t="shared" si="7"/>
        <v>0.52370562130177511</v>
      </c>
      <c r="AB58" s="2">
        <f t="shared" si="8"/>
        <v>0.40334728033472805</v>
      </c>
      <c r="AC58" s="2" t="e">
        <f>NA()</f>
        <v>#N/A</v>
      </c>
    </row>
    <row r="59" spans="1:29" x14ac:dyDescent="0.25">
      <c r="A59" t="s">
        <v>126</v>
      </c>
      <c r="B59">
        <v>4646</v>
      </c>
      <c r="C59">
        <v>2124</v>
      </c>
      <c r="D59">
        <v>25950</v>
      </c>
      <c r="E59">
        <v>15651</v>
      </c>
      <c r="F59" t="s">
        <v>11</v>
      </c>
      <c r="G59" t="s">
        <v>11</v>
      </c>
      <c r="H59" s="1" t="s">
        <v>127</v>
      </c>
      <c r="I59" t="b">
        <f t="shared" si="2"/>
        <v>0</v>
      </c>
      <c r="J59" t="b">
        <f t="shared" si="2"/>
        <v>0</v>
      </c>
      <c r="K59" t="b">
        <f t="shared" si="3"/>
        <v>0</v>
      </c>
      <c r="S59">
        <f t="shared" si="4"/>
        <v>0.60312138728323694</v>
      </c>
      <c r="T59">
        <f t="shared" si="5"/>
        <v>0.45716745587602237</v>
      </c>
      <c r="U59">
        <f t="shared" si="9"/>
        <v>0</v>
      </c>
      <c r="V59">
        <f t="shared" si="10"/>
        <v>0</v>
      </c>
      <c r="Y59">
        <f t="shared" si="6"/>
        <v>0.45716745587602237</v>
      </c>
      <c r="AA59" s="2">
        <f t="shared" si="7"/>
        <v>0.60312138728323694</v>
      </c>
      <c r="AB59" s="2">
        <f t="shared" si="8"/>
        <v>0.45716745587602237</v>
      </c>
      <c r="AC59" s="2" t="e">
        <f>NA()</f>
        <v>#N/A</v>
      </c>
    </row>
    <row r="60" spans="1:29" x14ac:dyDescent="0.25">
      <c r="A60" t="s">
        <v>128</v>
      </c>
      <c r="B60">
        <v>5989</v>
      </c>
      <c r="C60">
        <v>2440</v>
      </c>
      <c r="D60">
        <v>29389</v>
      </c>
      <c r="E60">
        <v>15267</v>
      </c>
      <c r="F60" t="s">
        <v>11</v>
      </c>
      <c r="G60" t="s">
        <v>11</v>
      </c>
      <c r="H60" s="1" t="s">
        <v>129</v>
      </c>
      <c r="I60" t="b">
        <f t="shared" si="2"/>
        <v>0</v>
      </c>
      <c r="J60" t="b">
        <f t="shared" si="2"/>
        <v>0</v>
      </c>
      <c r="K60" t="b">
        <f t="shared" si="3"/>
        <v>0</v>
      </c>
      <c r="S60">
        <f t="shared" si="4"/>
        <v>0.51948007758004699</v>
      </c>
      <c r="T60">
        <f t="shared" si="5"/>
        <v>0.40741359158457169</v>
      </c>
      <c r="U60">
        <f t="shared" si="9"/>
        <v>0</v>
      </c>
      <c r="V60">
        <f t="shared" si="10"/>
        <v>0</v>
      </c>
      <c r="Y60">
        <f t="shared" si="6"/>
        <v>0.40741359158457169</v>
      </c>
      <c r="AA60" s="2">
        <f t="shared" si="7"/>
        <v>0.51948007758004699</v>
      </c>
      <c r="AB60" s="2">
        <f t="shared" si="8"/>
        <v>0.40741359158457169</v>
      </c>
      <c r="AC60" s="2" t="e">
        <f>NA()</f>
        <v>#N/A</v>
      </c>
    </row>
    <row r="61" spans="1:29" x14ac:dyDescent="0.25">
      <c r="A61" t="s">
        <v>130</v>
      </c>
      <c r="B61">
        <v>9185</v>
      </c>
      <c r="C61">
        <v>2929</v>
      </c>
      <c r="D61">
        <v>42000</v>
      </c>
      <c r="E61">
        <v>18460</v>
      </c>
      <c r="F61" t="s">
        <v>11</v>
      </c>
      <c r="G61" t="s">
        <v>11</v>
      </c>
      <c r="H61" s="1" t="s">
        <v>131</v>
      </c>
      <c r="I61" t="b">
        <f t="shared" si="2"/>
        <v>0</v>
      </c>
      <c r="J61" t="b">
        <f t="shared" si="2"/>
        <v>0</v>
      </c>
      <c r="K61" t="b">
        <f t="shared" si="3"/>
        <v>0</v>
      </c>
      <c r="S61">
        <f t="shared" si="4"/>
        <v>0.43952380952380954</v>
      </c>
      <c r="T61">
        <f t="shared" si="5"/>
        <v>0.31888949373979314</v>
      </c>
      <c r="U61">
        <f t="shared" si="9"/>
        <v>0</v>
      </c>
      <c r="V61">
        <f t="shared" si="10"/>
        <v>0</v>
      </c>
      <c r="Y61">
        <f t="shared" si="6"/>
        <v>0.31888949373979314</v>
      </c>
      <c r="AA61" s="2">
        <f t="shared" si="7"/>
        <v>0.43952380952380954</v>
      </c>
      <c r="AB61" s="2">
        <f t="shared" si="8"/>
        <v>0.31888949373979314</v>
      </c>
      <c r="AC61" s="2" t="e">
        <f>NA()</f>
        <v>#N/A</v>
      </c>
    </row>
    <row r="62" spans="1:29" x14ac:dyDescent="0.25">
      <c r="A62" t="s">
        <v>132</v>
      </c>
      <c r="B62">
        <v>11933</v>
      </c>
      <c r="C62">
        <v>4717</v>
      </c>
      <c r="D62">
        <v>60732</v>
      </c>
      <c r="E62">
        <v>31768</v>
      </c>
      <c r="F62" t="s">
        <v>11</v>
      </c>
      <c r="G62" t="s">
        <v>11</v>
      </c>
      <c r="H62" s="1" t="s">
        <v>133</v>
      </c>
      <c r="I62" t="b">
        <f t="shared" si="2"/>
        <v>0</v>
      </c>
      <c r="J62" t="b">
        <f t="shared" si="2"/>
        <v>0</v>
      </c>
      <c r="K62" t="b">
        <f t="shared" si="3"/>
        <v>0</v>
      </c>
      <c r="S62">
        <f t="shared" si="4"/>
        <v>0.52308502930909573</v>
      </c>
      <c r="T62">
        <f t="shared" si="5"/>
        <v>0.39529037123942007</v>
      </c>
      <c r="U62">
        <f t="shared" si="9"/>
        <v>0</v>
      </c>
      <c r="V62">
        <f t="shared" si="10"/>
        <v>0</v>
      </c>
      <c r="Y62">
        <f t="shared" si="6"/>
        <v>0.39529037123942007</v>
      </c>
      <c r="AA62" s="2">
        <f t="shared" si="7"/>
        <v>0.52308502930909573</v>
      </c>
      <c r="AB62" s="2">
        <f t="shared" si="8"/>
        <v>0.39529037123942007</v>
      </c>
      <c r="AC62" s="2" t="e">
        <f>NA()</f>
        <v>#N/A</v>
      </c>
    </row>
    <row r="63" spans="1:29" x14ac:dyDescent="0.25">
      <c r="A63" t="s">
        <v>134</v>
      </c>
      <c r="B63">
        <v>6583</v>
      </c>
      <c r="C63">
        <v>2997</v>
      </c>
      <c r="D63">
        <v>32535</v>
      </c>
      <c r="E63">
        <v>17772</v>
      </c>
      <c r="F63" t="s">
        <v>11</v>
      </c>
      <c r="G63" t="s">
        <v>11</v>
      </c>
      <c r="H63" s="1" t="s">
        <v>135</v>
      </c>
      <c r="I63" t="b">
        <f t="shared" si="2"/>
        <v>0</v>
      </c>
      <c r="J63" t="b">
        <f t="shared" si="2"/>
        <v>0</v>
      </c>
      <c r="K63" t="b">
        <f t="shared" si="3"/>
        <v>0</v>
      </c>
      <c r="S63">
        <f t="shared" si="4"/>
        <v>0.54624250806823416</v>
      </c>
      <c r="T63">
        <f t="shared" si="5"/>
        <v>0.45526355764848853</v>
      </c>
      <c r="U63">
        <f t="shared" si="9"/>
        <v>0</v>
      </c>
      <c r="V63">
        <f t="shared" si="10"/>
        <v>0</v>
      </c>
      <c r="Y63">
        <f t="shared" si="6"/>
        <v>0.45526355764848853</v>
      </c>
      <c r="AA63" s="2">
        <f t="shared" si="7"/>
        <v>0.54624250806823416</v>
      </c>
      <c r="AB63" s="2">
        <f t="shared" si="8"/>
        <v>0.45526355764848853</v>
      </c>
      <c r="AC63" s="2" t="e">
        <f>NA()</f>
        <v>#N/A</v>
      </c>
    </row>
    <row r="64" spans="1:29" x14ac:dyDescent="0.25">
      <c r="A64" t="s">
        <v>136</v>
      </c>
      <c r="B64">
        <v>11925</v>
      </c>
      <c r="C64">
        <v>3624</v>
      </c>
      <c r="D64">
        <v>54482</v>
      </c>
      <c r="E64">
        <v>23682</v>
      </c>
      <c r="F64" t="s">
        <v>11</v>
      </c>
      <c r="G64" t="s">
        <v>11</v>
      </c>
      <c r="H64" s="1" t="s">
        <v>137</v>
      </c>
      <c r="I64" t="b">
        <f t="shared" si="2"/>
        <v>0</v>
      </c>
      <c r="J64" t="b">
        <f t="shared" si="2"/>
        <v>0</v>
      </c>
      <c r="K64" t="b">
        <f t="shared" si="3"/>
        <v>0</v>
      </c>
      <c r="S64">
        <f t="shared" si="4"/>
        <v>0.43467567269924012</v>
      </c>
      <c r="T64">
        <f t="shared" si="5"/>
        <v>0.30389937106918241</v>
      </c>
      <c r="U64">
        <f t="shared" si="9"/>
        <v>0</v>
      </c>
      <c r="V64">
        <f t="shared" si="10"/>
        <v>0</v>
      </c>
      <c r="Y64">
        <f t="shared" si="6"/>
        <v>0.30389937106918241</v>
      </c>
      <c r="AA64" s="2">
        <f t="shared" si="7"/>
        <v>0.43467567269924012</v>
      </c>
      <c r="AB64" s="2">
        <f t="shared" si="8"/>
        <v>0.30389937106918241</v>
      </c>
      <c r="AC64" s="2" t="e">
        <f>NA()</f>
        <v>#N/A</v>
      </c>
    </row>
    <row r="65" spans="1:29" x14ac:dyDescent="0.25">
      <c r="A65" t="s">
        <v>138</v>
      </c>
      <c r="B65">
        <v>3940</v>
      </c>
      <c r="C65">
        <v>1552</v>
      </c>
      <c r="D65">
        <v>26856</v>
      </c>
      <c r="E65">
        <v>14845</v>
      </c>
      <c r="F65" t="s">
        <v>11</v>
      </c>
      <c r="G65" t="s">
        <v>11</v>
      </c>
      <c r="H65" s="1" t="s">
        <v>139</v>
      </c>
      <c r="I65" t="b">
        <f t="shared" si="2"/>
        <v>0</v>
      </c>
      <c r="J65" t="b">
        <f t="shared" si="2"/>
        <v>0</v>
      </c>
      <c r="K65" t="b">
        <f t="shared" si="3"/>
        <v>0</v>
      </c>
      <c r="S65">
        <f t="shared" si="4"/>
        <v>0.55276288352695857</v>
      </c>
      <c r="T65">
        <f t="shared" si="5"/>
        <v>0.39390862944162436</v>
      </c>
      <c r="U65">
        <f t="shared" si="9"/>
        <v>0</v>
      </c>
      <c r="V65">
        <f t="shared" si="10"/>
        <v>0</v>
      </c>
      <c r="Y65">
        <f t="shared" si="6"/>
        <v>0.39390862944162436</v>
      </c>
      <c r="AA65" s="2">
        <f t="shared" si="7"/>
        <v>0.55276288352695857</v>
      </c>
      <c r="AB65" s="2">
        <f t="shared" si="8"/>
        <v>0.39390862944162436</v>
      </c>
      <c r="AC65" s="2" t="e">
        <f>NA()</f>
        <v>#N/A</v>
      </c>
    </row>
    <row r="66" spans="1:29" x14ac:dyDescent="0.25">
      <c r="A66" t="s">
        <v>140</v>
      </c>
      <c r="B66">
        <v>11229</v>
      </c>
      <c r="C66">
        <v>4500</v>
      </c>
      <c r="D66">
        <v>70280</v>
      </c>
      <c r="E66">
        <v>38417</v>
      </c>
      <c r="F66" t="s">
        <v>11</v>
      </c>
      <c r="G66" t="s">
        <v>11</v>
      </c>
      <c r="H66" s="1" t="s">
        <v>141</v>
      </c>
      <c r="I66" t="b">
        <f t="shared" si="2"/>
        <v>0</v>
      </c>
      <c r="J66" t="b">
        <f t="shared" si="2"/>
        <v>0</v>
      </c>
      <c r="K66" t="b">
        <f t="shared" si="3"/>
        <v>0</v>
      </c>
      <c r="S66">
        <f t="shared" si="4"/>
        <v>0.54662777461582246</v>
      </c>
      <c r="T66">
        <f t="shared" si="5"/>
        <v>0.40074806305102861</v>
      </c>
      <c r="U66">
        <f t="shared" ref="U66:U97" si="11">IF(I66,$B66/$P$3,0)</f>
        <v>0</v>
      </c>
      <c r="V66">
        <f t="shared" ref="V66:V97" si="12">IF(J66,$B66/$P$4,0)</f>
        <v>0</v>
      </c>
      <c r="Y66">
        <f t="shared" si="6"/>
        <v>0.40074806305102861</v>
      </c>
      <c r="AA66" s="2">
        <f t="shared" si="7"/>
        <v>0.54662777461582246</v>
      </c>
      <c r="AB66" s="2">
        <f t="shared" si="8"/>
        <v>0.40074806305102861</v>
      </c>
      <c r="AC66" s="2" t="e">
        <f>NA()</f>
        <v>#N/A</v>
      </c>
    </row>
    <row r="67" spans="1:29" x14ac:dyDescent="0.25">
      <c r="A67" t="s">
        <v>142</v>
      </c>
      <c r="B67">
        <v>5622</v>
      </c>
      <c r="C67">
        <v>2846</v>
      </c>
      <c r="D67">
        <v>35316</v>
      </c>
      <c r="E67">
        <v>22469</v>
      </c>
      <c r="F67" t="s">
        <v>11</v>
      </c>
      <c r="G67" t="s">
        <v>11</v>
      </c>
      <c r="H67" s="1" t="s">
        <v>143</v>
      </c>
      <c r="I67" t="b">
        <f t="shared" ref="I67:J118" si="13">ISERROR(FIND("nicht",F67))</f>
        <v>0</v>
      </c>
      <c r="J67" t="b">
        <f t="shared" si="13"/>
        <v>0</v>
      </c>
      <c r="K67" t="b">
        <f t="shared" ref="K67:K118" si="14">I67&lt;&gt;J67</f>
        <v>0</v>
      </c>
      <c r="S67">
        <f t="shared" ref="S67:S118" si="15">E67/D67</f>
        <v>0.63622720579907122</v>
      </c>
      <c r="T67">
        <f t="shared" ref="T67:T120" si="16">C67/B67</f>
        <v>0.50622554251156171</v>
      </c>
      <c r="U67">
        <f t="shared" si="11"/>
        <v>0</v>
      </c>
      <c r="V67">
        <f t="shared" si="12"/>
        <v>0</v>
      </c>
      <c r="Y67">
        <f t="shared" ref="Y67:Y120" si="17">(C67+$M$20*U67)/B67</f>
        <v>0.50622554251156171</v>
      </c>
      <c r="AA67" s="2">
        <f t="shared" ref="AA67:AA119" si="18">S67</f>
        <v>0.63622720579907122</v>
      </c>
      <c r="AB67" s="2">
        <f t="shared" ref="AB67:AB118" si="19">IF(U67=0,T67,NA())</f>
        <v>0.50622554251156171</v>
      </c>
      <c r="AC67" s="2" t="e">
        <f>NA()</f>
        <v>#N/A</v>
      </c>
    </row>
    <row r="68" spans="1:29" x14ac:dyDescent="0.25">
      <c r="A68" t="s">
        <v>144</v>
      </c>
      <c r="B68">
        <v>1984</v>
      </c>
      <c r="C68">
        <v>1089</v>
      </c>
      <c r="D68">
        <v>9206</v>
      </c>
      <c r="E68">
        <v>6578</v>
      </c>
      <c r="F68" t="s">
        <v>11</v>
      </c>
      <c r="G68" t="s">
        <v>11</v>
      </c>
      <c r="H68" s="1" t="s">
        <v>145</v>
      </c>
      <c r="I68" t="b">
        <f t="shared" si="13"/>
        <v>0</v>
      </c>
      <c r="J68" t="b">
        <f t="shared" si="13"/>
        <v>0</v>
      </c>
      <c r="K68" t="b">
        <f t="shared" si="14"/>
        <v>0</v>
      </c>
      <c r="S68">
        <f t="shared" si="15"/>
        <v>0.71453399956550079</v>
      </c>
      <c r="T68">
        <f t="shared" si="16"/>
        <v>0.54889112903225812</v>
      </c>
      <c r="U68">
        <f t="shared" si="11"/>
        <v>0</v>
      </c>
      <c r="V68">
        <f t="shared" si="12"/>
        <v>0</v>
      </c>
      <c r="Y68">
        <f t="shared" si="17"/>
        <v>0.54889112903225812</v>
      </c>
      <c r="AA68" s="2">
        <f t="shared" si="18"/>
        <v>0.71453399956550079</v>
      </c>
      <c r="AB68" s="2">
        <f t="shared" si="19"/>
        <v>0.54889112903225812</v>
      </c>
      <c r="AC68" s="2" t="e">
        <f>NA()</f>
        <v>#N/A</v>
      </c>
    </row>
    <row r="69" spans="1:29" x14ac:dyDescent="0.25">
      <c r="A69" t="s">
        <v>146</v>
      </c>
      <c r="B69">
        <v>6318</v>
      </c>
      <c r="C69">
        <v>2735</v>
      </c>
      <c r="D69">
        <v>37349</v>
      </c>
      <c r="E69">
        <v>22601</v>
      </c>
      <c r="F69" t="s">
        <v>11</v>
      </c>
      <c r="G69" t="s">
        <v>11</v>
      </c>
      <c r="H69" s="1" t="s">
        <v>147</v>
      </c>
      <c r="I69" t="b">
        <f t="shared" si="13"/>
        <v>0</v>
      </c>
      <c r="J69" t="b">
        <f t="shared" si="13"/>
        <v>0</v>
      </c>
      <c r="K69" t="b">
        <f t="shared" si="14"/>
        <v>0</v>
      </c>
      <c r="S69">
        <f t="shared" si="15"/>
        <v>0.60512999009344293</v>
      </c>
      <c r="T69">
        <f t="shared" si="16"/>
        <v>0.43289015511237733</v>
      </c>
      <c r="U69">
        <f t="shared" si="11"/>
        <v>0</v>
      </c>
      <c r="V69">
        <f t="shared" si="12"/>
        <v>0</v>
      </c>
      <c r="Y69">
        <f t="shared" si="17"/>
        <v>0.43289015511237733</v>
      </c>
      <c r="AA69" s="2">
        <f t="shared" si="18"/>
        <v>0.60512999009344293</v>
      </c>
      <c r="AB69" s="2">
        <f t="shared" si="19"/>
        <v>0.43289015511237733</v>
      </c>
      <c r="AC69" s="2" t="e">
        <f>NA()</f>
        <v>#N/A</v>
      </c>
    </row>
    <row r="70" spans="1:29" x14ac:dyDescent="0.25">
      <c r="A70" t="s">
        <v>148</v>
      </c>
      <c r="B70">
        <v>30619</v>
      </c>
      <c r="C70">
        <v>8180</v>
      </c>
      <c r="D70">
        <v>110341</v>
      </c>
      <c r="E70">
        <v>41939</v>
      </c>
      <c r="F70" t="s">
        <v>11</v>
      </c>
      <c r="G70" t="s">
        <v>11</v>
      </c>
      <c r="H70" s="1" t="s">
        <v>149</v>
      </c>
      <c r="I70" t="b">
        <f t="shared" si="13"/>
        <v>0</v>
      </c>
      <c r="J70" t="b">
        <f t="shared" si="13"/>
        <v>0</v>
      </c>
      <c r="K70" t="b">
        <f t="shared" si="14"/>
        <v>0</v>
      </c>
      <c r="S70">
        <f t="shared" si="15"/>
        <v>0.38008537171133122</v>
      </c>
      <c r="T70">
        <f t="shared" si="16"/>
        <v>0.26715438126653385</v>
      </c>
      <c r="U70">
        <f t="shared" si="11"/>
        <v>0</v>
      </c>
      <c r="V70">
        <f t="shared" si="12"/>
        <v>0</v>
      </c>
      <c r="Y70">
        <f t="shared" si="17"/>
        <v>0.26715438126653385</v>
      </c>
      <c r="AA70" s="2">
        <f t="shared" si="18"/>
        <v>0.38008537171133122</v>
      </c>
      <c r="AB70" s="2">
        <f t="shared" si="19"/>
        <v>0.26715438126653385</v>
      </c>
      <c r="AC70" s="2" t="e">
        <f>NA()</f>
        <v>#N/A</v>
      </c>
    </row>
    <row r="71" spans="1:29" x14ac:dyDescent="0.25">
      <c r="A71" t="s">
        <v>150</v>
      </c>
      <c r="B71">
        <v>6715</v>
      </c>
      <c r="C71">
        <v>3790</v>
      </c>
      <c r="D71">
        <v>28421</v>
      </c>
      <c r="E71">
        <v>19013</v>
      </c>
      <c r="F71" t="s">
        <v>11</v>
      </c>
      <c r="G71" t="s">
        <v>11</v>
      </c>
      <c r="H71" s="1" t="s">
        <v>151</v>
      </c>
      <c r="I71" t="b">
        <f t="shared" si="13"/>
        <v>0</v>
      </c>
      <c r="J71" t="b">
        <f t="shared" si="13"/>
        <v>0</v>
      </c>
      <c r="K71" t="b">
        <f t="shared" si="14"/>
        <v>0</v>
      </c>
      <c r="S71">
        <f t="shared" si="15"/>
        <v>0.66897716477252733</v>
      </c>
      <c r="T71">
        <f t="shared" si="16"/>
        <v>0.56440804169769176</v>
      </c>
      <c r="U71">
        <f t="shared" si="11"/>
        <v>0</v>
      </c>
      <c r="V71">
        <f t="shared" si="12"/>
        <v>0</v>
      </c>
      <c r="Y71">
        <f t="shared" si="17"/>
        <v>0.56440804169769176</v>
      </c>
      <c r="AA71" s="2">
        <f t="shared" si="18"/>
        <v>0.66897716477252733</v>
      </c>
      <c r="AB71" s="2">
        <f t="shared" si="19"/>
        <v>0.56440804169769176</v>
      </c>
      <c r="AC71" s="2" t="e">
        <f>NA()</f>
        <v>#N/A</v>
      </c>
    </row>
    <row r="72" spans="1:29" x14ac:dyDescent="0.25">
      <c r="A72" t="s">
        <v>152</v>
      </c>
      <c r="B72">
        <v>15499</v>
      </c>
      <c r="C72">
        <v>7596</v>
      </c>
      <c r="D72">
        <v>69229</v>
      </c>
      <c r="E72">
        <v>40094</v>
      </c>
      <c r="F72" t="s">
        <v>32</v>
      </c>
      <c r="G72" t="s">
        <v>32</v>
      </c>
      <c r="H72" s="1" t="s">
        <v>153</v>
      </c>
      <c r="I72" t="b">
        <f t="shared" si="13"/>
        <v>1</v>
      </c>
      <c r="J72" t="b">
        <f t="shared" si="13"/>
        <v>1</v>
      </c>
      <c r="K72" t="b">
        <f t="shared" si="14"/>
        <v>0</v>
      </c>
      <c r="S72">
        <f t="shared" si="15"/>
        <v>0.57915035606465504</v>
      </c>
      <c r="T72">
        <f t="shared" si="16"/>
        <v>0.49009613523453127</v>
      </c>
      <c r="U72">
        <f t="shared" si="11"/>
        <v>0.20449927431059506</v>
      </c>
      <c r="V72">
        <f t="shared" si="12"/>
        <v>0.16744995084216555</v>
      </c>
      <c r="Y72">
        <f t="shared" si="17"/>
        <v>0.49009613523453127</v>
      </c>
      <c r="AA72" s="2">
        <f t="shared" si="18"/>
        <v>0.57915035606465504</v>
      </c>
      <c r="AB72" s="2" t="e">
        <f t="shared" si="19"/>
        <v>#N/A</v>
      </c>
      <c r="AC72" s="2" t="e">
        <f>NA()</f>
        <v>#N/A</v>
      </c>
    </row>
    <row r="73" spans="1:29" x14ac:dyDescent="0.25">
      <c r="A73" t="s">
        <v>154</v>
      </c>
      <c r="B73">
        <v>6616</v>
      </c>
      <c r="C73">
        <v>3785</v>
      </c>
      <c r="D73">
        <v>37722</v>
      </c>
      <c r="E73">
        <v>26122</v>
      </c>
      <c r="F73" t="s">
        <v>32</v>
      </c>
      <c r="G73" t="s">
        <v>32</v>
      </c>
      <c r="H73" s="1" t="s">
        <v>155</v>
      </c>
      <c r="I73" t="b">
        <f t="shared" si="13"/>
        <v>1</v>
      </c>
      <c r="J73" t="b">
        <f t="shared" si="13"/>
        <v>1</v>
      </c>
      <c r="K73" t="b">
        <f t="shared" si="14"/>
        <v>0</v>
      </c>
      <c r="S73">
        <f t="shared" si="15"/>
        <v>0.69248714278140078</v>
      </c>
      <c r="T73">
        <f t="shared" si="16"/>
        <v>0.57209794437726724</v>
      </c>
      <c r="U73">
        <f t="shared" si="11"/>
        <v>8.7293838237234467E-2</v>
      </c>
      <c r="V73">
        <f t="shared" si="12"/>
        <v>7.1478732484145255E-2</v>
      </c>
      <c r="Y73">
        <f t="shared" si="17"/>
        <v>0.57209794437726724</v>
      </c>
      <c r="AA73" s="2">
        <f t="shared" si="18"/>
        <v>0.69248714278140078</v>
      </c>
      <c r="AB73" s="2" t="e">
        <f t="shared" si="19"/>
        <v>#N/A</v>
      </c>
      <c r="AC73" s="2" t="e">
        <f>NA()</f>
        <v>#N/A</v>
      </c>
    </row>
    <row r="74" spans="1:29" x14ac:dyDescent="0.25">
      <c r="A74" t="s">
        <v>156</v>
      </c>
      <c r="B74">
        <v>5893</v>
      </c>
      <c r="C74">
        <v>2861</v>
      </c>
      <c r="D74">
        <v>28087</v>
      </c>
      <c r="E74">
        <v>17064</v>
      </c>
      <c r="F74" t="s">
        <v>11</v>
      </c>
      <c r="G74" t="s">
        <v>11</v>
      </c>
      <c r="H74" s="1" t="s">
        <v>157</v>
      </c>
      <c r="I74" t="b">
        <f t="shared" si="13"/>
        <v>0</v>
      </c>
      <c r="J74" t="b">
        <f t="shared" si="13"/>
        <v>0</v>
      </c>
      <c r="K74" t="b">
        <f t="shared" si="14"/>
        <v>0</v>
      </c>
      <c r="S74">
        <f t="shared" si="15"/>
        <v>0.60754085519991452</v>
      </c>
      <c r="T74">
        <f t="shared" si="16"/>
        <v>0.48549126081791955</v>
      </c>
      <c r="U74">
        <f t="shared" si="11"/>
        <v>0</v>
      </c>
      <c r="V74">
        <f t="shared" si="12"/>
        <v>0</v>
      </c>
      <c r="Y74">
        <f t="shared" si="17"/>
        <v>0.48549126081791955</v>
      </c>
      <c r="AA74" s="2">
        <f t="shared" si="18"/>
        <v>0.60754085519991452</v>
      </c>
      <c r="AB74" s="2">
        <f t="shared" si="19"/>
        <v>0.48549126081791955</v>
      </c>
      <c r="AC74" s="2" t="e">
        <f>NA()</f>
        <v>#N/A</v>
      </c>
    </row>
    <row r="75" spans="1:29" x14ac:dyDescent="0.25">
      <c r="A75" t="s">
        <v>158</v>
      </c>
      <c r="B75">
        <v>8539</v>
      </c>
      <c r="C75">
        <v>3937</v>
      </c>
      <c r="D75">
        <v>33949</v>
      </c>
      <c r="E75">
        <v>20687</v>
      </c>
      <c r="F75" t="s">
        <v>11</v>
      </c>
      <c r="G75" t="s">
        <v>11</v>
      </c>
      <c r="H75" s="1" t="s">
        <v>159</v>
      </c>
      <c r="I75" t="b">
        <f t="shared" si="13"/>
        <v>0</v>
      </c>
      <c r="J75" t="b">
        <f t="shared" si="13"/>
        <v>0</v>
      </c>
      <c r="K75" t="b">
        <f t="shared" si="14"/>
        <v>0</v>
      </c>
      <c r="S75">
        <f t="shared" si="15"/>
        <v>0.60935520928451503</v>
      </c>
      <c r="T75">
        <f t="shared" si="16"/>
        <v>0.46106101417027756</v>
      </c>
      <c r="U75">
        <f t="shared" si="11"/>
        <v>0</v>
      </c>
      <c r="V75">
        <f t="shared" si="12"/>
        <v>0</v>
      </c>
      <c r="Y75">
        <f t="shared" si="17"/>
        <v>0.46106101417027756</v>
      </c>
      <c r="AA75" s="2">
        <f t="shared" si="18"/>
        <v>0.60935520928451503</v>
      </c>
      <c r="AB75" s="2">
        <f t="shared" si="19"/>
        <v>0.46106101417027756</v>
      </c>
      <c r="AC75" s="2" t="e">
        <f>NA()</f>
        <v>#N/A</v>
      </c>
    </row>
    <row r="76" spans="1:29" x14ac:dyDescent="0.25">
      <c r="A76" t="s">
        <v>160</v>
      </c>
      <c r="B76">
        <v>3213</v>
      </c>
      <c r="C76">
        <v>1751</v>
      </c>
      <c r="D76">
        <v>12996</v>
      </c>
      <c r="E76">
        <v>8556</v>
      </c>
      <c r="F76" t="s">
        <v>11</v>
      </c>
      <c r="G76" t="s">
        <v>11</v>
      </c>
      <c r="H76" s="1" t="s">
        <v>161</v>
      </c>
      <c r="I76" t="b">
        <f t="shared" si="13"/>
        <v>0</v>
      </c>
      <c r="J76" t="b">
        <f t="shared" si="13"/>
        <v>0</v>
      </c>
      <c r="K76" t="b">
        <f t="shared" si="14"/>
        <v>0</v>
      </c>
      <c r="S76">
        <f t="shared" si="15"/>
        <v>0.65835641735918748</v>
      </c>
      <c r="T76">
        <f t="shared" si="16"/>
        <v>0.544973544973545</v>
      </c>
      <c r="U76">
        <f t="shared" si="11"/>
        <v>0</v>
      </c>
      <c r="V76">
        <f t="shared" si="12"/>
        <v>0</v>
      </c>
      <c r="Y76">
        <f t="shared" si="17"/>
        <v>0.544973544973545</v>
      </c>
      <c r="AA76" s="2">
        <f t="shared" si="18"/>
        <v>0.65835641735918748</v>
      </c>
      <c r="AB76" s="2">
        <f t="shared" si="19"/>
        <v>0.544973544973545</v>
      </c>
      <c r="AC76" s="2" t="e">
        <f>NA()</f>
        <v>#N/A</v>
      </c>
    </row>
    <row r="77" spans="1:29" x14ac:dyDescent="0.25">
      <c r="A77" t="s">
        <v>162</v>
      </c>
      <c r="B77">
        <v>4533</v>
      </c>
      <c r="C77">
        <v>2466</v>
      </c>
      <c r="D77">
        <v>25631</v>
      </c>
      <c r="E77">
        <v>17292</v>
      </c>
      <c r="F77" t="s">
        <v>11</v>
      </c>
      <c r="G77" t="s">
        <v>11</v>
      </c>
      <c r="H77" s="1" t="s">
        <v>163</v>
      </c>
      <c r="I77" t="b">
        <f t="shared" si="13"/>
        <v>0</v>
      </c>
      <c r="J77" t="b">
        <f t="shared" si="13"/>
        <v>0</v>
      </c>
      <c r="K77" t="b">
        <f t="shared" si="14"/>
        <v>0</v>
      </c>
      <c r="S77">
        <f t="shared" si="15"/>
        <v>0.6746517888494401</v>
      </c>
      <c r="T77">
        <f t="shared" si="16"/>
        <v>0.54401058901389809</v>
      </c>
      <c r="U77">
        <f t="shared" si="11"/>
        <v>0</v>
      </c>
      <c r="V77">
        <f t="shared" si="12"/>
        <v>0</v>
      </c>
      <c r="Y77">
        <f t="shared" si="17"/>
        <v>0.54401058901389809</v>
      </c>
      <c r="AA77" s="2">
        <f t="shared" si="18"/>
        <v>0.6746517888494401</v>
      </c>
      <c r="AB77" s="2">
        <f t="shared" si="19"/>
        <v>0.54401058901389809</v>
      </c>
      <c r="AC77" s="2" t="e">
        <f>NA()</f>
        <v>#N/A</v>
      </c>
    </row>
    <row r="78" spans="1:29" x14ac:dyDescent="0.25">
      <c r="A78" t="s">
        <v>164</v>
      </c>
      <c r="B78">
        <v>7633</v>
      </c>
      <c r="C78">
        <v>3680</v>
      </c>
      <c r="D78">
        <v>43683</v>
      </c>
      <c r="E78">
        <v>27160</v>
      </c>
      <c r="F78" t="s">
        <v>11</v>
      </c>
      <c r="G78" t="s">
        <v>11</v>
      </c>
      <c r="H78" s="1" t="s">
        <v>165</v>
      </c>
      <c r="I78" t="b">
        <f t="shared" si="13"/>
        <v>0</v>
      </c>
      <c r="J78" t="b">
        <f t="shared" si="13"/>
        <v>0</v>
      </c>
      <c r="K78" t="b">
        <f t="shared" si="14"/>
        <v>0</v>
      </c>
      <c r="S78">
        <f t="shared" si="15"/>
        <v>0.62175216903600938</v>
      </c>
      <c r="T78">
        <f t="shared" si="16"/>
        <v>0.48211712301847243</v>
      </c>
      <c r="U78">
        <f t="shared" si="11"/>
        <v>0</v>
      </c>
      <c r="V78">
        <f t="shared" si="12"/>
        <v>0</v>
      </c>
      <c r="Y78">
        <f t="shared" si="17"/>
        <v>0.48211712301847243</v>
      </c>
      <c r="AA78" s="2">
        <f t="shared" si="18"/>
        <v>0.62175216903600938</v>
      </c>
      <c r="AB78" s="2">
        <f t="shared" si="19"/>
        <v>0.48211712301847243</v>
      </c>
      <c r="AC78" s="2" t="e">
        <f>NA()</f>
        <v>#N/A</v>
      </c>
    </row>
    <row r="79" spans="1:29" x14ac:dyDescent="0.25">
      <c r="A79" t="s">
        <v>166</v>
      </c>
      <c r="B79">
        <v>7166</v>
      </c>
      <c r="C79">
        <v>3546</v>
      </c>
      <c r="D79">
        <v>32568</v>
      </c>
      <c r="E79">
        <v>20418</v>
      </c>
      <c r="F79" t="s">
        <v>11</v>
      </c>
      <c r="G79" t="s">
        <v>11</v>
      </c>
      <c r="H79" s="1" t="s">
        <v>167</v>
      </c>
      <c r="I79" t="b">
        <f t="shared" si="13"/>
        <v>0</v>
      </c>
      <c r="J79" t="b">
        <f t="shared" si="13"/>
        <v>0</v>
      </c>
      <c r="K79" t="b">
        <f t="shared" si="14"/>
        <v>0</v>
      </c>
      <c r="S79">
        <f t="shared" si="15"/>
        <v>0.62693441414885775</v>
      </c>
      <c r="T79">
        <f t="shared" si="16"/>
        <v>0.49483672899804632</v>
      </c>
      <c r="U79">
        <f t="shared" si="11"/>
        <v>0</v>
      </c>
      <c r="V79">
        <f t="shared" si="12"/>
        <v>0</v>
      </c>
      <c r="Y79">
        <f t="shared" si="17"/>
        <v>0.49483672899804632</v>
      </c>
      <c r="AA79" s="2">
        <f t="shared" si="18"/>
        <v>0.62693441414885775</v>
      </c>
      <c r="AB79" s="2">
        <f t="shared" si="19"/>
        <v>0.49483672899804632</v>
      </c>
      <c r="AC79" s="2" t="e">
        <f>NA()</f>
        <v>#N/A</v>
      </c>
    </row>
    <row r="80" spans="1:29" x14ac:dyDescent="0.25">
      <c r="A80" t="s">
        <v>168</v>
      </c>
      <c r="B80">
        <v>11291</v>
      </c>
      <c r="C80">
        <v>5263</v>
      </c>
      <c r="D80">
        <v>45231</v>
      </c>
      <c r="E80">
        <v>26559</v>
      </c>
      <c r="F80" t="s">
        <v>11</v>
      </c>
      <c r="G80" t="s">
        <v>11</v>
      </c>
      <c r="H80" s="1" t="s">
        <v>169</v>
      </c>
      <c r="I80" t="b">
        <f t="shared" si="13"/>
        <v>0</v>
      </c>
      <c r="J80" t="b">
        <f t="shared" si="13"/>
        <v>0</v>
      </c>
      <c r="K80" t="b">
        <f t="shared" si="14"/>
        <v>0</v>
      </c>
      <c r="S80">
        <f t="shared" si="15"/>
        <v>0.58718577966438945</v>
      </c>
      <c r="T80">
        <f t="shared" si="16"/>
        <v>0.46612346116375875</v>
      </c>
      <c r="U80">
        <f t="shared" si="11"/>
        <v>0</v>
      </c>
      <c r="V80">
        <f t="shared" si="12"/>
        <v>0</v>
      </c>
      <c r="Y80">
        <f t="shared" si="17"/>
        <v>0.46612346116375875</v>
      </c>
      <c r="AA80" s="2">
        <f t="shared" si="18"/>
        <v>0.58718577966438945</v>
      </c>
      <c r="AB80" s="2">
        <f t="shared" si="19"/>
        <v>0.46612346116375875</v>
      </c>
      <c r="AC80" s="2" t="e">
        <f>NA()</f>
        <v>#N/A</v>
      </c>
    </row>
    <row r="81" spans="1:29" x14ac:dyDescent="0.25">
      <c r="A81" t="s">
        <v>170</v>
      </c>
      <c r="B81">
        <v>7062</v>
      </c>
      <c r="C81">
        <v>3917</v>
      </c>
      <c r="D81">
        <v>47547</v>
      </c>
      <c r="E81">
        <v>33314</v>
      </c>
      <c r="F81" t="s">
        <v>11</v>
      </c>
      <c r="G81" t="s">
        <v>11</v>
      </c>
      <c r="H81" s="1" t="s">
        <v>171</v>
      </c>
      <c r="I81" t="b">
        <f t="shared" si="13"/>
        <v>0</v>
      </c>
      <c r="J81" t="b">
        <f t="shared" si="13"/>
        <v>0</v>
      </c>
      <c r="K81" t="b">
        <f t="shared" si="14"/>
        <v>0</v>
      </c>
      <c r="S81">
        <f t="shared" si="15"/>
        <v>0.70065408963762177</v>
      </c>
      <c r="T81">
        <f t="shared" si="16"/>
        <v>0.55465873690172751</v>
      </c>
      <c r="U81">
        <f t="shared" si="11"/>
        <v>0</v>
      </c>
      <c r="V81">
        <f t="shared" si="12"/>
        <v>0</v>
      </c>
      <c r="Y81">
        <f t="shared" si="17"/>
        <v>0.55465873690172751</v>
      </c>
      <c r="AA81" s="2">
        <f t="shared" si="18"/>
        <v>0.70065408963762177</v>
      </c>
      <c r="AB81" s="2">
        <f t="shared" si="19"/>
        <v>0.55465873690172751</v>
      </c>
      <c r="AC81" s="2" t="e">
        <f>NA()</f>
        <v>#N/A</v>
      </c>
    </row>
    <row r="82" spans="1:29" x14ac:dyDescent="0.25">
      <c r="A82" t="s">
        <v>172</v>
      </c>
      <c r="B82">
        <v>7394</v>
      </c>
      <c r="C82">
        <v>4201</v>
      </c>
      <c r="D82">
        <v>41777</v>
      </c>
      <c r="E82">
        <v>28764</v>
      </c>
      <c r="F82" t="s">
        <v>32</v>
      </c>
      <c r="G82" t="s">
        <v>32</v>
      </c>
      <c r="H82" s="1" t="s">
        <v>173</v>
      </c>
      <c r="I82" t="b">
        <f t="shared" si="13"/>
        <v>1</v>
      </c>
      <c r="J82" t="b">
        <f t="shared" si="13"/>
        <v>1</v>
      </c>
      <c r="K82" t="b">
        <f t="shared" si="14"/>
        <v>0</v>
      </c>
      <c r="S82">
        <f t="shared" si="15"/>
        <v>0.68851281805778297</v>
      </c>
      <c r="T82">
        <f t="shared" si="16"/>
        <v>0.56816337571003517</v>
      </c>
      <c r="U82">
        <f t="shared" si="11"/>
        <v>9.7559044728856056E-2</v>
      </c>
      <c r="V82">
        <f t="shared" si="12"/>
        <v>7.9884181981222782E-2</v>
      </c>
      <c r="Y82">
        <f t="shared" si="17"/>
        <v>0.56816337571003517</v>
      </c>
      <c r="AA82" s="2">
        <f t="shared" si="18"/>
        <v>0.68851281805778297</v>
      </c>
      <c r="AB82" s="2" t="e">
        <f t="shared" si="19"/>
        <v>#N/A</v>
      </c>
      <c r="AC82" s="2" t="e">
        <f>NA()</f>
        <v>#N/A</v>
      </c>
    </row>
    <row r="83" spans="1:29" x14ac:dyDescent="0.25">
      <c r="A83" t="s">
        <v>174</v>
      </c>
      <c r="B83">
        <v>11631</v>
      </c>
      <c r="C83">
        <v>2726</v>
      </c>
      <c r="D83">
        <v>49277</v>
      </c>
      <c r="E83">
        <v>19775</v>
      </c>
      <c r="F83" t="s">
        <v>11</v>
      </c>
      <c r="G83" t="s">
        <v>11</v>
      </c>
      <c r="H83" s="1" t="s">
        <v>175</v>
      </c>
      <c r="I83" t="b">
        <f t="shared" si="13"/>
        <v>0</v>
      </c>
      <c r="J83" t="b">
        <f t="shared" si="13"/>
        <v>0</v>
      </c>
      <c r="K83" t="b">
        <f t="shared" si="14"/>
        <v>0</v>
      </c>
      <c r="S83">
        <f t="shared" si="15"/>
        <v>0.40130283905270209</v>
      </c>
      <c r="T83">
        <f t="shared" si="16"/>
        <v>0.23437365660734244</v>
      </c>
      <c r="U83">
        <f t="shared" si="11"/>
        <v>0</v>
      </c>
      <c r="V83">
        <f t="shared" si="12"/>
        <v>0</v>
      </c>
      <c r="Y83">
        <f t="shared" si="17"/>
        <v>0.23437365660734244</v>
      </c>
      <c r="AA83" s="2">
        <f t="shared" si="18"/>
        <v>0.40130283905270209</v>
      </c>
      <c r="AB83" s="2">
        <f t="shared" si="19"/>
        <v>0.23437365660734244</v>
      </c>
      <c r="AC83" s="2" t="e">
        <f>NA()</f>
        <v>#N/A</v>
      </c>
    </row>
    <row r="84" spans="1:29" x14ac:dyDescent="0.25">
      <c r="A84" t="s">
        <v>176</v>
      </c>
      <c r="B84">
        <v>3237</v>
      </c>
      <c r="C84">
        <v>1422</v>
      </c>
      <c r="D84">
        <v>23611</v>
      </c>
      <c r="E84">
        <v>12827</v>
      </c>
      <c r="F84" t="s">
        <v>11</v>
      </c>
      <c r="G84" t="s">
        <v>11</v>
      </c>
      <c r="H84" s="1" t="s">
        <v>177</v>
      </c>
      <c r="I84" t="b">
        <f t="shared" si="13"/>
        <v>0</v>
      </c>
      <c r="J84" t="b">
        <f t="shared" si="13"/>
        <v>0</v>
      </c>
      <c r="K84" t="b">
        <f t="shared" si="14"/>
        <v>0</v>
      </c>
      <c r="S84">
        <f t="shared" si="15"/>
        <v>0.54326373300580233</v>
      </c>
      <c r="T84">
        <f t="shared" si="16"/>
        <v>0.43929564411492122</v>
      </c>
      <c r="U84">
        <f t="shared" si="11"/>
        <v>0</v>
      </c>
      <c r="V84">
        <f t="shared" si="12"/>
        <v>0</v>
      </c>
      <c r="Y84">
        <f t="shared" si="17"/>
        <v>0.43929564411492122</v>
      </c>
      <c r="AA84" s="2">
        <f t="shared" si="18"/>
        <v>0.54326373300580233</v>
      </c>
      <c r="AB84" s="2">
        <f t="shared" si="19"/>
        <v>0.43929564411492122</v>
      </c>
      <c r="AC84" s="2" t="e">
        <f>NA()</f>
        <v>#N/A</v>
      </c>
    </row>
    <row r="85" spans="1:29" x14ac:dyDescent="0.25">
      <c r="A85" t="s">
        <v>178</v>
      </c>
      <c r="B85">
        <v>13549</v>
      </c>
      <c r="C85">
        <v>5208</v>
      </c>
      <c r="D85">
        <v>75327</v>
      </c>
      <c r="E85">
        <v>37765</v>
      </c>
      <c r="F85" t="s">
        <v>32</v>
      </c>
      <c r="G85" t="s">
        <v>32</v>
      </c>
      <c r="H85" s="1" t="s">
        <v>179</v>
      </c>
      <c r="I85" t="b">
        <f t="shared" si="13"/>
        <v>1</v>
      </c>
      <c r="J85" t="b">
        <f t="shared" si="13"/>
        <v>1</v>
      </c>
      <c r="K85" t="b">
        <f t="shared" si="14"/>
        <v>0</v>
      </c>
      <c r="S85">
        <f t="shared" si="15"/>
        <v>0.50134745841464545</v>
      </c>
      <c r="T85">
        <f t="shared" si="16"/>
        <v>0.3843826112628238</v>
      </c>
      <c r="U85">
        <f t="shared" si="11"/>
        <v>0.17877028631745612</v>
      </c>
      <c r="V85">
        <f t="shared" si="12"/>
        <v>0.14638230750116143</v>
      </c>
      <c r="Y85">
        <f t="shared" si="17"/>
        <v>0.3843826112628238</v>
      </c>
      <c r="AA85" s="2">
        <f t="shared" si="18"/>
        <v>0.50134745841464545</v>
      </c>
      <c r="AB85" s="2" t="e">
        <f t="shared" si="19"/>
        <v>#N/A</v>
      </c>
      <c r="AC85" s="2" t="e">
        <f>NA()</f>
        <v>#N/A</v>
      </c>
    </row>
    <row r="86" spans="1:29" x14ac:dyDescent="0.25">
      <c r="A86" t="s">
        <v>180</v>
      </c>
      <c r="B86">
        <v>4183</v>
      </c>
      <c r="C86">
        <v>1710</v>
      </c>
      <c r="D86">
        <v>24822</v>
      </c>
      <c r="E86">
        <v>13533</v>
      </c>
      <c r="F86" t="s">
        <v>11</v>
      </c>
      <c r="G86" t="s">
        <v>11</v>
      </c>
      <c r="H86" s="1" t="s">
        <v>181</v>
      </c>
      <c r="I86" t="b">
        <f t="shared" si="13"/>
        <v>0</v>
      </c>
      <c r="J86" t="b">
        <f t="shared" si="13"/>
        <v>0</v>
      </c>
      <c r="K86" t="b">
        <f t="shared" si="14"/>
        <v>0</v>
      </c>
      <c r="S86">
        <f t="shared" si="15"/>
        <v>0.54520183708000969</v>
      </c>
      <c r="T86">
        <f t="shared" si="16"/>
        <v>0.40879751374611523</v>
      </c>
      <c r="U86">
        <f t="shared" si="11"/>
        <v>0</v>
      </c>
      <c r="V86">
        <f t="shared" si="12"/>
        <v>0</v>
      </c>
      <c r="Y86">
        <f t="shared" si="17"/>
        <v>0.40879751374611523</v>
      </c>
      <c r="AA86" s="2">
        <f t="shared" si="18"/>
        <v>0.54520183708000969</v>
      </c>
      <c r="AB86" s="2">
        <f t="shared" si="19"/>
        <v>0.40879751374611523</v>
      </c>
      <c r="AC86" s="2" t="e">
        <f>NA()</f>
        <v>#N/A</v>
      </c>
    </row>
    <row r="87" spans="1:29" x14ac:dyDescent="0.25">
      <c r="A87" t="s">
        <v>182</v>
      </c>
      <c r="B87">
        <v>5256</v>
      </c>
      <c r="C87">
        <v>2198</v>
      </c>
      <c r="D87">
        <v>42905</v>
      </c>
      <c r="E87">
        <v>23916</v>
      </c>
      <c r="F87" t="s">
        <v>11</v>
      </c>
      <c r="G87" t="s">
        <v>32</v>
      </c>
      <c r="H87" s="1" t="s">
        <v>183</v>
      </c>
      <c r="I87" t="b">
        <f t="shared" si="13"/>
        <v>0</v>
      </c>
      <c r="J87" t="b">
        <f t="shared" si="13"/>
        <v>1</v>
      </c>
      <c r="K87" t="b">
        <f t="shared" si="14"/>
        <v>1</v>
      </c>
      <c r="S87">
        <f t="shared" si="15"/>
        <v>0.5574175504020511</v>
      </c>
      <c r="T87">
        <f t="shared" si="16"/>
        <v>0.41818873668188739</v>
      </c>
      <c r="U87">
        <f t="shared" si="11"/>
        <v>0</v>
      </c>
      <c r="V87">
        <f t="shared" si="12"/>
        <v>5.6785401743752635E-2</v>
      </c>
      <c r="Y87">
        <f t="shared" si="17"/>
        <v>0.41818873668188739</v>
      </c>
      <c r="AA87" s="2">
        <f t="shared" si="18"/>
        <v>0.5574175504020511</v>
      </c>
      <c r="AB87" s="2">
        <f t="shared" si="19"/>
        <v>0.41818873668188739</v>
      </c>
      <c r="AC87" s="2" t="e">
        <f>NA()</f>
        <v>#N/A</v>
      </c>
    </row>
    <row r="88" spans="1:29" x14ac:dyDescent="0.25">
      <c r="A88" t="s">
        <v>184</v>
      </c>
      <c r="B88">
        <v>2390</v>
      </c>
      <c r="C88">
        <v>838</v>
      </c>
      <c r="D88">
        <v>17899</v>
      </c>
      <c r="E88">
        <v>8156</v>
      </c>
      <c r="F88" t="s">
        <v>11</v>
      </c>
      <c r="G88" t="s">
        <v>11</v>
      </c>
      <c r="H88" s="1" t="s">
        <v>185</v>
      </c>
      <c r="I88" t="b">
        <f t="shared" si="13"/>
        <v>0</v>
      </c>
      <c r="J88" t="b">
        <f t="shared" si="13"/>
        <v>0</v>
      </c>
      <c r="K88" t="b">
        <f t="shared" si="14"/>
        <v>0</v>
      </c>
      <c r="S88">
        <f t="shared" si="15"/>
        <v>0.4556679144086262</v>
      </c>
      <c r="T88">
        <f t="shared" si="16"/>
        <v>0.35062761506276152</v>
      </c>
      <c r="U88">
        <f t="shared" si="11"/>
        <v>0</v>
      </c>
      <c r="V88">
        <f t="shared" si="12"/>
        <v>0</v>
      </c>
      <c r="Y88">
        <f t="shared" si="17"/>
        <v>0.35062761506276152</v>
      </c>
      <c r="AA88" s="2">
        <f t="shared" si="18"/>
        <v>0.4556679144086262</v>
      </c>
      <c r="AB88" s="2">
        <f t="shared" si="19"/>
        <v>0.35062761506276152</v>
      </c>
      <c r="AC88" s="2" t="e">
        <f>NA()</f>
        <v>#N/A</v>
      </c>
    </row>
    <row r="89" spans="1:29" x14ac:dyDescent="0.25">
      <c r="A89" t="s">
        <v>186</v>
      </c>
      <c r="B89">
        <v>3064</v>
      </c>
      <c r="C89">
        <v>1058</v>
      </c>
      <c r="D89">
        <v>21235</v>
      </c>
      <c r="E89">
        <v>11251</v>
      </c>
      <c r="F89" t="s">
        <v>11</v>
      </c>
      <c r="G89" t="s">
        <v>11</v>
      </c>
      <c r="H89" s="1" t="s">
        <v>187</v>
      </c>
      <c r="I89" t="b">
        <f t="shared" si="13"/>
        <v>0</v>
      </c>
      <c r="J89" t="b">
        <f t="shared" si="13"/>
        <v>0</v>
      </c>
      <c r="K89" t="b">
        <f t="shared" si="14"/>
        <v>0</v>
      </c>
      <c r="S89">
        <f t="shared" si="15"/>
        <v>0.52983282316929592</v>
      </c>
      <c r="T89">
        <f t="shared" si="16"/>
        <v>0.34530026109660572</v>
      </c>
      <c r="U89">
        <f t="shared" si="11"/>
        <v>0</v>
      </c>
      <c r="V89">
        <f t="shared" si="12"/>
        <v>0</v>
      </c>
      <c r="Y89">
        <f t="shared" si="17"/>
        <v>0.34530026109660572</v>
      </c>
      <c r="AA89" s="2">
        <f t="shared" si="18"/>
        <v>0.52983282316929592</v>
      </c>
      <c r="AB89" s="2">
        <f t="shared" si="19"/>
        <v>0.34530026109660572</v>
      </c>
      <c r="AC89" s="2" t="e">
        <f>NA()</f>
        <v>#N/A</v>
      </c>
    </row>
    <row r="90" spans="1:29" x14ac:dyDescent="0.25">
      <c r="A90" t="s">
        <v>188</v>
      </c>
      <c r="B90">
        <v>2130</v>
      </c>
      <c r="C90">
        <v>777</v>
      </c>
      <c r="D90">
        <v>11895</v>
      </c>
      <c r="E90">
        <v>5644</v>
      </c>
      <c r="F90" t="s">
        <v>11</v>
      </c>
      <c r="G90" t="s">
        <v>32</v>
      </c>
      <c r="H90" s="1" t="s">
        <v>189</v>
      </c>
      <c r="I90" t="b">
        <f t="shared" si="13"/>
        <v>0</v>
      </c>
      <c r="J90" t="b">
        <f t="shared" si="13"/>
        <v>1</v>
      </c>
      <c r="K90" t="b">
        <f t="shared" si="14"/>
        <v>1</v>
      </c>
      <c r="S90">
        <f t="shared" si="15"/>
        <v>0.47448507776376631</v>
      </c>
      <c r="T90">
        <f t="shared" si="16"/>
        <v>0.36478873239436621</v>
      </c>
      <c r="U90">
        <f t="shared" si="11"/>
        <v>0</v>
      </c>
      <c r="V90">
        <f t="shared" si="12"/>
        <v>2.3012348880173727E-2</v>
      </c>
      <c r="Y90">
        <f t="shared" si="17"/>
        <v>0.36478873239436621</v>
      </c>
      <c r="AA90" s="2">
        <f t="shared" si="18"/>
        <v>0.47448507776376631</v>
      </c>
      <c r="AB90" s="2">
        <f t="shared" si="19"/>
        <v>0.36478873239436621</v>
      </c>
      <c r="AC90" s="2" t="e">
        <f>NA()</f>
        <v>#N/A</v>
      </c>
    </row>
    <row r="91" spans="1:29" x14ac:dyDescent="0.25">
      <c r="A91" t="s">
        <v>190</v>
      </c>
      <c r="B91">
        <v>4854</v>
      </c>
      <c r="C91">
        <v>2217</v>
      </c>
      <c r="D91">
        <v>31603</v>
      </c>
      <c r="E91">
        <v>18566</v>
      </c>
      <c r="F91" t="s">
        <v>32</v>
      </c>
      <c r="G91" t="s">
        <v>32</v>
      </c>
      <c r="H91" s="1" t="s">
        <v>191</v>
      </c>
      <c r="I91" t="b">
        <f t="shared" si="13"/>
        <v>1</v>
      </c>
      <c r="J91" t="b">
        <f t="shared" si="13"/>
        <v>1</v>
      </c>
      <c r="K91" t="b">
        <f t="shared" si="14"/>
        <v>0</v>
      </c>
      <c r="S91">
        <f t="shared" si="15"/>
        <v>0.58747587254374589</v>
      </c>
      <c r="T91">
        <f t="shared" si="16"/>
        <v>0.45673671199011123</v>
      </c>
      <c r="U91">
        <f t="shared" si="11"/>
        <v>6.4045388573690465E-2</v>
      </c>
      <c r="V91">
        <f t="shared" si="12"/>
        <v>5.2442226039607166E-2</v>
      </c>
      <c r="Y91">
        <f t="shared" si="17"/>
        <v>0.45673671199011123</v>
      </c>
      <c r="AA91" s="2">
        <f t="shared" si="18"/>
        <v>0.58747587254374589</v>
      </c>
      <c r="AB91" s="2" t="e">
        <f t="shared" si="19"/>
        <v>#N/A</v>
      </c>
      <c r="AC91" s="2" t="e">
        <f>NA()</f>
        <v>#N/A</v>
      </c>
    </row>
    <row r="92" spans="1:29" x14ac:dyDescent="0.25">
      <c r="A92" t="s">
        <v>192</v>
      </c>
      <c r="B92">
        <v>5240</v>
      </c>
      <c r="C92">
        <v>1870</v>
      </c>
      <c r="D92">
        <v>23837</v>
      </c>
      <c r="E92">
        <v>11078</v>
      </c>
      <c r="F92" t="s">
        <v>11</v>
      </c>
      <c r="G92" t="s">
        <v>11</v>
      </c>
      <c r="H92" s="1" t="s">
        <v>193</v>
      </c>
      <c r="I92" t="b">
        <f t="shared" si="13"/>
        <v>0</v>
      </c>
      <c r="J92" t="b">
        <f t="shared" si="13"/>
        <v>0</v>
      </c>
      <c r="K92" t="b">
        <f t="shared" si="14"/>
        <v>0</v>
      </c>
      <c r="S92">
        <f t="shared" si="15"/>
        <v>0.46473969039728152</v>
      </c>
      <c r="T92">
        <f t="shared" si="16"/>
        <v>0.3568702290076336</v>
      </c>
      <c r="U92">
        <f t="shared" si="11"/>
        <v>0</v>
      </c>
      <c r="V92">
        <f t="shared" si="12"/>
        <v>0</v>
      </c>
      <c r="Y92">
        <f t="shared" si="17"/>
        <v>0.3568702290076336</v>
      </c>
      <c r="AA92" s="2">
        <f t="shared" si="18"/>
        <v>0.46473969039728152</v>
      </c>
      <c r="AB92" s="2">
        <f t="shared" si="19"/>
        <v>0.3568702290076336</v>
      </c>
      <c r="AC92" s="2" t="e">
        <f>NA()</f>
        <v>#N/A</v>
      </c>
    </row>
    <row r="93" spans="1:29" x14ac:dyDescent="0.25">
      <c r="A93" t="s">
        <v>194</v>
      </c>
      <c r="B93">
        <v>9383</v>
      </c>
      <c r="C93">
        <v>2718</v>
      </c>
      <c r="D93">
        <v>49000</v>
      </c>
      <c r="E93">
        <v>21149</v>
      </c>
      <c r="F93" t="s">
        <v>11</v>
      </c>
      <c r="G93" t="s">
        <v>32</v>
      </c>
      <c r="H93" s="1" t="s">
        <v>195</v>
      </c>
      <c r="I93" t="b">
        <f t="shared" si="13"/>
        <v>0</v>
      </c>
      <c r="J93" t="b">
        <f t="shared" si="13"/>
        <v>1</v>
      </c>
      <c r="K93" t="b">
        <f t="shared" si="14"/>
        <v>1</v>
      </c>
      <c r="S93">
        <f t="shared" si="15"/>
        <v>0.43161224489795919</v>
      </c>
      <c r="T93">
        <f t="shared" si="16"/>
        <v>0.2896728125333049</v>
      </c>
      <c r="U93">
        <f t="shared" si="11"/>
        <v>0</v>
      </c>
      <c r="V93">
        <f t="shared" si="12"/>
        <v>0.10137317818904698</v>
      </c>
      <c r="Y93">
        <f t="shared" si="17"/>
        <v>0.2896728125333049</v>
      </c>
      <c r="AA93" s="2">
        <f t="shared" si="18"/>
        <v>0.43161224489795919</v>
      </c>
      <c r="AB93" s="2">
        <f t="shared" si="19"/>
        <v>0.2896728125333049</v>
      </c>
      <c r="AC93" s="2" t="e">
        <f>NA()</f>
        <v>#N/A</v>
      </c>
    </row>
    <row r="94" spans="1:29" x14ac:dyDescent="0.25">
      <c r="A94" t="s">
        <v>196</v>
      </c>
      <c r="B94">
        <v>6273</v>
      </c>
      <c r="C94">
        <v>1987</v>
      </c>
      <c r="D94">
        <v>30562</v>
      </c>
      <c r="E94">
        <v>13498</v>
      </c>
      <c r="F94" t="s">
        <v>11</v>
      </c>
      <c r="G94" t="s">
        <v>11</v>
      </c>
      <c r="H94" s="1" t="s">
        <v>197</v>
      </c>
      <c r="I94" t="b">
        <f t="shared" si="13"/>
        <v>0</v>
      </c>
      <c r="J94" t="b">
        <f t="shared" si="13"/>
        <v>0</v>
      </c>
      <c r="K94" t="b">
        <f t="shared" si="14"/>
        <v>0</v>
      </c>
      <c r="S94">
        <f t="shared" si="15"/>
        <v>0.44165957725279759</v>
      </c>
      <c r="T94">
        <f t="shared" si="16"/>
        <v>0.31675434401402836</v>
      </c>
      <c r="U94">
        <f t="shared" si="11"/>
        <v>0</v>
      </c>
      <c r="V94">
        <f t="shared" si="12"/>
        <v>0</v>
      </c>
      <c r="Y94">
        <f t="shared" si="17"/>
        <v>0.31675434401402836</v>
      </c>
      <c r="AA94" s="2">
        <f t="shared" si="18"/>
        <v>0.44165957725279759</v>
      </c>
      <c r="AB94" s="2">
        <f t="shared" si="19"/>
        <v>0.31675434401402836</v>
      </c>
      <c r="AC94" s="2" t="e">
        <f>NA()</f>
        <v>#N/A</v>
      </c>
    </row>
    <row r="95" spans="1:29" x14ac:dyDescent="0.25">
      <c r="A95" t="s">
        <v>198</v>
      </c>
      <c r="B95">
        <v>7990</v>
      </c>
      <c r="C95">
        <v>2311</v>
      </c>
      <c r="D95">
        <v>39709</v>
      </c>
      <c r="E95">
        <v>16606</v>
      </c>
      <c r="F95" t="s">
        <v>11</v>
      </c>
      <c r="G95" t="s">
        <v>11</v>
      </c>
      <c r="H95" s="1" t="s">
        <v>199</v>
      </c>
      <c r="I95" t="b">
        <f t="shared" si="13"/>
        <v>0</v>
      </c>
      <c r="J95" t="b">
        <f t="shared" si="13"/>
        <v>0</v>
      </c>
      <c r="K95" t="b">
        <f t="shared" si="14"/>
        <v>0</v>
      </c>
      <c r="S95">
        <f t="shared" si="15"/>
        <v>0.4181923493414591</v>
      </c>
      <c r="T95">
        <f t="shared" si="16"/>
        <v>0.28923654568210261</v>
      </c>
      <c r="U95">
        <f t="shared" si="11"/>
        <v>0</v>
      </c>
      <c r="V95">
        <f t="shared" si="12"/>
        <v>0</v>
      </c>
      <c r="Y95">
        <f t="shared" si="17"/>
        <v>0.28923654568210261</v>
      </c>
      <c r="AA95" s="2">
        <f t="shared" si="18"/>
        <v>0.4181923493414591</v>
      </c>
      <c r="AB95" s="2">
        <f t="shared" si="19"/>
        <v>0.28923654568210261</v>
      </c>
      <c r="AC95" s="2" t="e">
        <f>NA()</f>
        <v>#N/A</v>
      </c>
    </row>
    <row r="96" spans="1:29" x14ac:dyDescent="0.25">
      <c r="A96" t="s">
        <v>200</v>
      </c>
      <c r="B96">
        <v>3236</v>
      </c>
      <c r="C96">
        <v>796</v>
      </c>
      <c r="D96">
        <v>5270</v>
      </c>
      <c r="E96">
        <v>1514</v>
      </c>
      <c r="F96" t="s">
        <v>11</v>
      </c>
      <c r="G96" t="s">
        <v>11</v>
      </c>
      <c r="H96" s="1" t="s">
        <v>201</v>
      </c>
      <c r="I96" t="b">
        <f t="shared" si="13"/>
        <v>0</v>
      </c>
      <c r="J96" t="b">
        <f t="shared" si="13"/>
        <v>0</v>
      </c>
      <c r="K96" t="b">
        <f t="shared" si="14"/>
        <v>0</v>
      </c>
      <c r="S96">
        <f t="shared" si="15"/>
        <v>0.2872865275142315</v>
      </c>
      <c r="T96">
        <f t="shared" si="16"/>
        <v>0.24598269468479605</v>
      </c>
      <c r="U96">
        <f t="shared" si="11"/>
        <v>0</v>
      </c>
      <c r="V96">
        <f t="shared" si="12"/>
        <v>0</v>
      </c>
      <c r="Y96">
        <f t="shared" si="17"/>
        <v>0.24598269468479605</v>
      </c>
      <c r="AA96" s="2">
        <f t="shared" si="18"/>
        <v>0.2872865275142315</v>
      </c>
      <c r="AB96" s="2">
        <f t="shared" si="19"/>
        <v>0.24598269468479605</v>
      </c>
      <c r="AC96" s="2" t="e">
        <f>NA()</f>
        <v>#N/A</v>
      </c>
    </row>
    <row r="97" spans="1:29" x14ac:dyDescent="0.25">
      <c r="A97" t="s">
        <v>202</v>
      </c>
      <c r="B97">
        <v>9604</v>
      </c>
      <c r="C97">
        <v>2101</v>
      </c>
      <c r="D97">
        <v>31317</v>
      </c>
      <c r="E97">
        <v>9703</v>
      </c>
      <c r="F97" t="s">
        <v>11</v>
      </c>
      <c r="G97" t="s">
        <v>11</v>
      </c>
      <c r="H97" s="1" t="s">
        <v>203</v>
      </c>
      <c r="I97" t="b">
        <f t="shared" si="13"/>
        <v>0</v>
      </c>
      <c r="J97" t="b">
        <f t="shared" si="13"/>
        <v>0</v>
      </c>
      <c r="K97" t="b">
        <f t="shared" si="14"/>
        <v>0</v>
      </c>
      <c r="S97">
        <f t="shared" si="15"/>
        <v>0.30983172079062488</v>
      </c>
      <c r="T97">
        <f t="shared" si="16"/>
        <v>0.21876301541024573</v>
      </c>
      <c r="U97">
        <f t="shared" si="11"/>
        <v>0</v>
      </c>
      <c r="V97">
        <f t="shared" si="12"/>
        <v>0</v>
      </c>
      <c r="Y97">
        <f t="shared" si="17"/>
        <v>0.21876301541024573</v>
      </c>
      <c r="AA97" s="2">
        <f t="shared" si="18"/>
        <v>0.30983172079062488</v>
      </c>
      <c r="AB97" s="2">
        <f t="shared" si="19"/>
        <v>0.21876301541024573</v>
      </c>
      <c r="AC97" s="2" t="e">
        <f>NA()</f>
        <v>#N/A</v>
      </c>
    </row>
    <row r="98" spans="1:29" x14ac:dyDescent="0.25">
      <c r="A98" t="s">
        <v>204</v>
      </c>
      <c r="B98">
        <v>11349</v>
      </c>
      <c r="C98">
        <v>2757</v>
      </c>
      <c r="D98">
        <v>28534</v>
      </c>
      <c r="E98">
        <v>8638</v>
      </c>
      <c r="F98" t="s">
        <v>11</v>
      </c>
      <c r="G98" t="s">
        <v>11</v>
      </c>
      <c r="H98" s="1" t="s">
        <v>205</v>
      </c>
      <c r="I98" t="b">
        <f t="shared" si="13"/>
        <v>0</v>
      </c>
      <c r="J98" t="b">
        <f t="shared" si="13"/>
        <v>0</v>
      </c>
      <c r="K98" t="b">
        <f t="shared" si="14"/>
        <v>0</v>
      </c>
      <c r="S98">
        <f t="shared" si="15"/>
        <v>0.30272657180906987</v>
      </c>
      <c r="T98">
        <f t="shared" si="16"/>
        <v>0.24292889241342849</v>
      </c>
      <c r="U98">
        <f t="shared" ref="U98:U118" si="20">IF(I98,$B98/$P$3,0)</f>
        <v>0</v>
      </c>
      <c r="V98">
        <f t="shared" ref="V98:V118" si="21">IF(J98,$B98/$P$4,0)</f>
        <v>0</v>
      </c>
      <c r="Y98">
        <f t="shared" si="17"/>
        <v>0.24292889241342849</v>
      </c>
      <c r="AA98" s="2">
        <f t="shared" si="18"/>
        <v>0.30272657180906987</v>
      </c>
      <c r="AB98" s="2">
        <f t="shared" si="19"/>
        <v>0.24292889241342849</v>
      </c>
      <c r="AC98" s="2" t="e">
        <f>NA()</f>
        <v>#N/A</v>
      </c>
    </row>
    <row r="99" spans="1:29" x14ac:dyDescent="0.25">
      <c r="A99" t="s">
        <v>206</v>
      </c>
      <c r="B99">
        <v>4785</v>
      </c>
      <c r="C99">
        <v>1210</v>
      </c>
      <c r="D99">
        <v>10242</v>
      </c>
      <c r="E99">
        <v>2567</v>
      </c>
      <c r="F99" t="s">
        <v>11</v>
      </c>
      <c r="G99" t="s">
        <v>11</v>
      </c>
      <c r="H99" s="1" t="s">
        <v>207</v>
      </c>
      <c r="I99" t="b">
        <f t="shared" si="13"/>
        <v>0</v>
      </c>
      <c r="J99" t="b">
        <f t="shared" si="13"/>
        <v>0</v>
      </c>
      <c r="K99" t="b">
        <f t="shared" si="14"/>
        <v>0</v>
      </c>
      <c r="S99">
        <f t="shared" si="15"/>
        <v>0.25063464167154853</v>
      </c>
      <c r="T99">
        <f t="shared" si="16"/>
        <v>0.25287356321839083</v>
      </c>
      <c r="U99">
        <f t="shared" si="20"/>
        <v>0</v>
      </c>
      <c r="V99">
        <f t="shared" si="21"/>
        <v>0</v>
      </c>
      <c r="Y99">
        <f t="shared" si="17"/>
        <v>0.25287356321839083</v>
      </c>
      <c r="AA99" s="2">
        <f t="shared" si="18"/>
        <v>0.25063464167154853</v>
      </c>
      <c r="AB99" s="2">
        <f t="shared" si="19"/>
        <v>0.25287356321839083</v>
      </c>
      <c r="AC99" s="2" t="e">
        <f>NA()</f>
        <v>#N/A</v>
      </c>
    </row>
    <row r="100" spans="1:29" x14ac:dyDescent="0.25">
      <c r="A100" t="s">
        <v>208</v>
      </c>
      <c r="B100">
        <v>5684</v>
      </c>
      <c r="C100">
        <v>1179</v>
      </c>
      <c r="D100">
        <v>16042</v>
      </c>
      <c r="E100">
        <v>4406</v>
      </c>
      <c r="F100" t="s">
        <v>11</v>
      </c>
      <c r="G100" t="s">
        <v>11</v>
      </c>
      <c r="H100" s="1" t="s">
        <v>209</v>
      </c>
      <c r="I100" t="b">
        <f t="shared" si="13"/>
        <v>0</v>
      </c>
      <c r="J100" t="b">
        <f t="shared" si="13"/>
        <v>0</v>
      </c>
      <c r="K100" t="b">
        <f t="shared" si="14"/>
        <v>0</v>
      </c>
      <c r="S100">
        <f t="shared" si="15"/>
        <v>0.27465403316294729</v>
      </c>
      <c r="T100">
        <f t="shared" si="16"/>
        <v>0.20742434904996482</v>
      </c>
      <c r="U100">
        <f t="shared" si="20"/>
        <v>0</v>
      </c>
      <c r="V100">
        <f t="shared" si="21"/>
        <v>0</v>
      </c>
      <c r="Y100">
        <f t="shared" si="17"/>
        <v>0.20742434904996482</v>
      </c>
      <c r="AA100" s="2">
        <f t="shared" si="18"/>
        <v>0.27465403316294729</v>
      </c>
      <c r="AB100" s="2">
        <f t="shared" si="19"/>
        <v>0.20742434904996482</v>
      </c>
      <c r="AC100" s="2" t="e">
        <f>NA()</f>
        <v>#N/A</v>
      </c>
    </row>
    <row r="101" spans="1:29" x14ac:dyDescent="0.25">
      <c r="A101" t="s">
        <v>210</v>
      </c>
      <c r="B101">
        <v>4333</v>
      </c>
      <c r="C101">
        <v>771</v>
      </c>
      <c r="D101">
        <v>10587</v>
      </c>
      <c r="E101">
        <v>2465</v>
      </c>
      <c r="F101" t="s">
        <v>11</v>
      </c>
      <c r="G101" t="s">
        <v>11</v>
      </c>
      <c r="H101" s="1" t="s">
        <v>211</v>
      </c>
      <c r="I101" t="b">
        <f t="shared" si="13"/>
        <v>0</v>
      </c>
      <c r="J101" t="b">
        <f t="shared" si="13"/>
        <v>0</v>
      </c>
      <c r="K101" t="b">
        <f t="shared" si="14"/>
        <v>0</v>
      </c>
      <c r="S101">
        <f t="shared" si="15"/>
        <v>0.23283271937281572</v>
      </c>
      <c r="T101">
        <f t="shared" si="16"/>
        <v>0.17793676436648972</v>
      </c>
      <c r="U101">
        <f t="shared" si="20"/>
        <v>0</v>
      </c>
      <c r="V101">
        <f t="shared" si="21"/>
        <v>0</v>
      </c>
      <c r="Y101">
        <f t="shared" si="17"/>
        <v>0.17793676436648972</v>
      </c>
      <c r="AA101" s="2">
        <f t="shared" si="18"/>
        <v>0.23283271937281572</v>
      </c>
      <c r="AB101" s="2">
        <f t="shared" si="19"/>
        <v>0.17793676436648972</v>
      </c>
      <c r="AC101" s="2" t="e">
        <f>NA()</f>
        <v>#N/A</v>
      </c>
    </row>
    <row r="102" spans="1:29" x14ac:dyDescent="0.25">
      <c r="A102" t="s">
        <v>212</v>
      </c>
      <c r="B102">
        <v>5020</v>
      </c>
      <c r="C102">
        <v>848</v>
      </c>
      <c r="D102">
        <v>10917</v>
      </c>
      <c r="E102">
        <v>2182</v>
      </c>
      <c r="F102" t="s">
        <v>11</v>
      </c>
      <c r="G102" t="s">
        <v>11</v>
      </c>
      <c r="H102" s="1" t="s">
        <v>213</v>
      </c>
      <c r="I102" t="b">
        <f t="shared" si="13"/>
        <v>0</v>
      </c>
      <c r="J102" t="b">
        <f t="shared" si="13"/>
        <v>0</v>
      </c>
      <c r="K102" t="b">
        <f t="shared" si="14"/>
        <v>0</v>
      </c>
      <c r="S102">
        <f t="shared" si="15"/>
        <v>0.19987175964092699</v>
      </c>
      <c r="T102">
        <f t="shared" si="16"/>
        <v>0.16892430278884463</v>
      </c>
      <c r="U102">
        <f t="shared" si="20"/>
        <v>0</v>
      </c>
      <c r="V102">
        <f t="shared" si="21"/>
        <v>0</v>
      </c>
      <c r="Y102">
        <f t="shared" si="17"/>
        <v>0.16892430278884463</v>
      </c>
      <c r="AA102" s="2">
        <f t="shared" si="18"/>
        <v>0.19987175964092699</v>
      </c>
      <c r="AB102" s="2">
        <f t="shared" si="19"/>
        <v>0.16892430278884463</v>
      </c>
      <c r="AC102" s="2" t="e">
        <f>NA()</f>
        <v>#N/A</v>
      </c>
    </row>
    <row r="103" spans="1:29" x14ac:dyDescent="0.25">
      <c r="A103" t="s">
        <v>214</v>
      </c>
      <c r="B103">
        <v>4129</v>
      </c>
      <c r="C103">
        <v>784</v>
      </c>
      <c r="D103">
        <v>8445</v>
      </c>
      <c r="E103">
        <v>1880</v>
      </c>
      <c r="F103" t="s">
        <v>11</v>
      </c>
      <c r="G103" t="s">
        <v>11</v>
      </c>
      <c r="H103" s="1" t="s">
        <v>215</v>
      </c>
      <c r="I103" t="b">
        <f t="shared" si="13"/>
        <v>0</v>
      </c>
      <c r="J103" t="b">
        <f t="shared" si="13"/>
        <v>0</v>
      </c>
      <c r="K103" t="b">
        <f t="shared" si="14"/>
        <v>0</v>
      </c>
      <c r="S103">
        <f t="shared" si="15"/>
        <v>0.22261693309650682</v>
      </c>
      <c r="T103">
        <f t="shared" si="16"/>
        <v>0.18987648341002664</v>
      </c>
      <c r="U103">
        <f t="shared" si="20"/>
        <v>0</v>
      </c>
      <c r="V103">
        <f t="shared" si="21"/>
        <v>0</v>
      </c>
      <c r="Y103">
        <f t="shared" si="17"/>
        <v>0.18987648341002664</v>
      </c>
      <c r="AA103" s="2">
        <f t="shared" si="18"/>
        <v>0.22261693309650682</v>
      </c>
      <c r="AB103" s="2">
        <f t="shared" si="19"/>
        <v>0.18987648341002664</v>
      </c>
      <c r="AC103" s="2" t="e">
        <f>NA()</f>
        <v>#N/A</v>
      </c>
    </row>
    <row r="104" spans="1:29" x14ac:dyDescent="0.25">
      <c r="A104" t="s">
        <v>216</v>
      </c>
      <c r="B104">
        <v>6116</v>
      </c>
      <c r="C104">
        <v>1205</v>
      </c>
      <c r="D104">
        <v>13712</v>
      </c>
      <c r="E104">
        <v>3219</v>
      </c>
      <c r="F104" t="s">
        <v>11</v>
      </c>
      <c r="G104" t="s">
        <v>11</v>
      </c>
      <c r="H104" s="1" t="s">
        <v>217</v>
      </c>
      <c r="I104" t="b">
        <f t="shared" si="13"/>
        <v>0</v>
      </c>
      <c r="J104" t="b">
        <f t="shared" si="13"/>
        <v>0</v>
      </c>
      <c r="K104" t="b">
        <f t="shared" si="14"/>
        <v>0</v>
      </c>
      <c r="S104">
        <f t="shared" si="15"/>
        <v>0.2347578763127188</v>
      </c>
      <c r="T104">
        <f t="shared" si="16"/>
        <v>0.19702419882275998</v>
      </c>
      <c r="U104">
        <f t="shared" si="20"/>
        <v>0</v>
      </c>
      <c r="V104">
        <f t="shared" si="21"/>
        <v>0</v>
      </c>
      <c r="Y104">
        <f t="shared" si="17"/>
        <v>0.19702419882275998</v>
      </c>
      <c r="AA104" s="2">
        <f t="shared" si="18"/>
        <v>0.2347578763127188</v>
      </c>
      <c r="AB104" s="2">
        <f t="shared" si="19"/>
        <v>0.19702419882275998</v>
      </c>
      <c r="AC104" s="2" t="e">
        <f>NA()</f>
        <v>#N/A</v>
      </c>
    </row>
    <row r="105" spans="1:29" x14ac:dyDescent="0.25">
      <c r="A105" t="s">
        <v>218</v>
      </c>
      <c r="B105">
        <v>13118</v>
      </c>
      <c r="C105">
        <v>5220</v>
      </c>
      <c r="D105">
        <v>56037</v>
      </c>
      <c r="E105">
        <v>26334</v>
      </c>
      <c r="F105" t="s">
        <v>11</v>
      </c>
      <c r="G105" t="s">
        <v>11</v>
      </c>
      <c r="H105" s="1" t="s">
        <v>219</v>
      </c>
      <c r="I105" t="b">
        <f t="shared" si="13"/>
        <v>0</v>
      </c>
      <c r="J105" t="b">
        <f t="shared" si="13"/>
        <v>0</v>
      </c>
      <c r="K105" t="b">
        <f t="shared" si="14"/>
        <v>0</v>
      </c>
      <c r="S105">
        <f t="shared" si="15"/>
        <v>0.46993950425611647</v>
      </c>
      <c r="T105">
        <f t="shared" si="16"/>
        <v>0.397926513187986</v>
      </c>
      <c r="U105">
        <f t="shared" si="20"/>
        <v>0</v>
      </c>
      <c r="V105">
        <f t="shared" si="21"/>
        <v>0</v>
      </c>
      <c r="Y105">
        <f t="shared" si="17"/>
        <v>0.397926513187986</v>
      </c>
      <c r="AA105" s="2">
        <f t="shared" si="18"/>
        <v>0.46993950425611647</v>
      </c>
      <c r="AB105" s="2">
        <f t="shared" si="19"/>
        <v>0.397926513187986</v>
      </c>
      <c r="AC105" s="2" t="e">
        <f>NA()</f>
        <v>#N/A</v>
      </c>
    </row>
    <row r="106" spans="1:29" x14ac:dyDescent="0.25">
      <c r="A106" t="s">
        <v>220</v>
      </c>
      <c r="B106">
        <v>7010</v>
      </c>
      <c r="C106">
        <v>3082</v>
      </c>
      <c r="D106">
        <v>31353</v>
      </c>
      <c r="E106">
        <v>16222</v>
      </c>
      <c r="F106" t="s">
        <v>11</v>
      </c>
      <c r="G106" t="s">
        <v>11</v>
      </c>
      <c r="H106" s="1" t="s">
        <v>221</v>
      </c>
      <c r="I106" t="b">
        <f t="shared" si="13"/>
        <v>0</v>
      </c>
      <c r="J106" t="b">
        <f t="shared" si="13"/>
        <v>0</v>
      </c>
      <c r="K106" t="b">
        <f t="shared" si="14"/>
        <v>0</v>
      </c>
      <c r="S106">
        <f t="shared" si="15"/>
        <v>0.51739865403629637</v>
      </c>
      <c r="T106">
        <f t="shared" si="16"/>
        <v>0.43965763195435092</v>
      </c>
      <c r="U106">
        <f t="shared" si="20"/>
        <v>0</v>
      </c>
      <c r="V106">
        <f t="shared" si="21"/>
        <v>0</v>
      </c>
      <c r="Y106">
        <f t="shared" si="17"/>
        <v>0.43965763195435092</v>
      </c>
      <c r="AA106" s="2">
        <f t="shared" si="18"/>
        <v>0.51739865403629637</v>
      </c>
      <c r="AB106" s="2">
        <f t="shared" si="19"/>
        <v>0.43965763195435092</v>
      </c>
      <c r="AC106" s="2" t="e">
        <f>NA()</f>
        <v>#N/A</v>
      </c>
    </row>
    <row r="107" spans="1:29" x14ac:dyDescent="0.25">
      <c r="A107" t="s">
        <v>222</v>
      </c>
      <c r="B107">
        <v>7701</v>
      </c>
      <c r="C107">
        <v>2409</v>
      </c>
      <c r="D107">
        <v>27975</v>
      </c>
      <c r="E107">
        <v>11227</v>
      </c>
      <c r="F107" t="s">
        <v>11</v>
      </c>
      <c r="G107" t="s">
        <v>11</v>
      </c>
      <c r="H107" s="1" t="s">
        <v>223</v>
      </c>
      <c r="I107" t="b">
        <f t="shared" si="13"/>
        <v>0</v>
      </c>
      <c r="J107" t="b">
        <f t="shared" si="13"/>
        <v>0</v>
      </c>
      <c r="K107" t="b">
        <f t="shared" si="14"/>
        <v>0</v>
      </c>
      <c r="S107">
        <f t="shared" si="15"/>
        <v>0.40132260947274351</v>
      </c>
      <c r="T107">
        <f t="shared" si="16"/>
        <v>0.31281651733541099</v>
      </c>
      <c r="U107">
        <f t="shared" si="20"/>
        <v>0</v>
      </c>
      <c r="V107">
        <f t="shared" si="21"/>
        <v>0</v>
      </c>
      <c r="Y107">
        <f t="shared" si="17"/>
        <v>0.31281651733541099</v>
      </c>
      <c r="AA107" s="2">
        <f t="shared" si="18"/>
        <v>0.40132260947274351</v>
      </c>
      <c r="AB107" s="2">
        <f t="shared" si="19"/>
        <v>0.31281651733541099</v>
      </c>
      <c r="AC107" s="2" t="e">
        <f>NA()</f>
        <v>#N/A</v>
      </c>
    </row>
    <row r="108" spans="1:29" x14ac:dyDescent="0.25">
      <c r="A108" t="s">
        <v>224</v>
      </c>
      <c r="B108">
        <v>7518</v>
      </c>
      <c r="C108">
        <v>2141</v>
      </c>
      <c r="D108">
        <v>21043</v>
      </c>
      <c r="E108">
        <v>7219</v>
      </c>
      <c r="F108" t="s">
        <v>11</v>
      </c>
      <c r="G108" t="s">
        <v>11</v>
      </c>
      <c r="H108" s="1" t="s">
        <v>225</v>
      </c>
      <c r="I108" t="b">
        <f t="shared" si="13"/>
        <v>0</v>
      </c>
      <c r="J108" t="b">
        <f t="shared" si="13"/>
        <v>0</v>
      </c>
      <c r="K108" t="b">
        <f t="shared" si="14"/>
        <v>0</v>
      </c>
      <c r="S108">
        <f t="shared" si="15"/>
        <v>0.34305944969823693</v>
      </c>
      <c r="T108">
        <f t="shared" si="16"/>
        <v>0.2847831870178239</v>
      </c>
      <c r="U108">
        <f t="shared" si="20"/>
        <v>0</v>
      </c>
      <c r="V108">
        <f t="shared" si="21"/>
        <v>0</v>
      </c>
      <c r="Y108">
        <f t="shared" si="17"/>
        <v>0.2847831870178239</v>
      </c>
      <c r="AA108" s="2">
        <f t="shared" si="18"/>
        <v>0.34305944969823693</v>
      </c>
      <c r="AB108" s="2">
        <f t="shared" si="19"/>
        <v>0.2847831870178239</v>
      </c>
      <c r="AC108" s="2" t="e">
        <f>NA()</f>
        <v>#N/A</v>
      </c>
    </row>
    <row r="109" spans="1:29" x14ac:dyDescent="0.25">
      <c r="A109" t="s">
        <v>226</v>
      </c>
      <c r="B109">
        <v>9766</v>
      </c>
      <c r="C109">
        <v>2886</v>
      </c>
      <c r="D109">
        <v>32082</v>
      </c>
      <c r="E109">
        <v>12148</v>
      </c>
      <c r="F109" t="s">
        <v>11</v>
      </c>
      <c r="G109" t="s">
        <v>11</v>
      </c>
      <c r="H109" s="1" t="s">
        <v>227</v>
      </c>
      <c r="I109" t="b">
        <f t="shared" si="13"/>
        <v>0</v>
      </c>
      <c r="J109" t="b">
        <f t="shared" si="13"/>
        <v>0</v>
      </c>
      <c r="K109" t="b">
        <f t="shared" si="14"/>
        <v>0</v>
      </c>
      <c r="S109">
        <f t="shared" si="15"/>
        <v>0.37865469733807117</v>
      </c>
      <c r="T109">
        <f t="shared" si="16"/>
        <v>0.2955150522219947</v>
      </c>
      <c r="U109">
        <f t="shared" si="20"/>
        <v>0</v>
      </c>
      <c r="V109">
        <f t="shared" si="21"/>
        <v>0</v>
      </c>
      <c r="Y109">
        <f t="shared" si="17"/>
        <v>0.2955150522219947</v>
      </c>
      <c r="AA109" s="2">
        <f t="shared" si="18"/>
        <v>0.37865469733807117</v>
      </c>
      <c r="AB109" s="2">
        <f t="shared" si="19"/>
        <v>0.2955150522219947</v>
      </c>
      <c r="AC109" s="2" t="e">
        <f>NA()</f>
        <v>#N/A</v>
      </c>
    </row>
    <row r="110" spans="1:29" x14ac:dyDescent="0.25">
      <c r="A110" t="s">
        <v>228</v>
      </c>
      <c r="B110">
        <v>6256</v>
      </c>
      <c r="C110">
        <v>1504</v>
      </c>
      <c r="D110">
        <v>19652</v>
      </c>
      <c r="E110">
        <v>6451</v>
      </c>
      <c r="F110" t="s">
        <v>11</v>
      </c>
      <c r="G110" t="s">
        <v>11</v>
      </c>
      <c r="H110" s="1" t="s">
        <v>229</v>
      </c>
      <c r="I110" t="b">
        <f t="shared" si="13"/>
        <v>0</v>
      </c>
      <c r="J110" t="b">
        <f t="shared" si="13"/>
        <v>0</v>
      </c>
      <c r="K110" t="b">
        <f t="shared" si="14"/>
        <v>0</v>
      </c>
      <c r="S110">
        <f t="shared" si="15"/>
        <v>0.32826175452880113</v>
      </c>
      <c r="T110">
        <f t="shared" si="16"/>
        <v>0.24040920716112532</v>
      </c>
      <c r="U110">
        <f t="shared" si="20"/>
        <v>0</v>
      </c>
      <c r="V110">
        <f t="shared" si="21"/>
        <v>0</v>
      </c>
      <c r="Y110">
        <f t="shared" si="17"/>
        <v>0.24040920716112532</v>
      </c>
      <c r="AA110" s="2">
        <f t="shared" si="18"/>
        <v>0.32826175452880113</v>
      </c>
      <c r="AB110" s="2">
        <f t="shared" si="19"/>
        <v>0.24040920716112532</v>
      </c>
      <c r="AC110" s="2" t="e">
        <f>NA()</f>
        <v>#N/A</v>
      </c>
    </row>
    <row r="111" spans="1:29" x14ac:dyDescent="0.25">
      <c r="A111" t="s">
        <v>230</v>
      </c>
      <c r="B111">
        <v>8844</v>
      </c>
      <c r="C111">
        <v>2432</v>
      </c>
      <c r="D111">
        <v>30051</v>
      </c>
      <c r="E111">
        <v>10792</v>
      </c>
      <c r="F111" t="s">
        <v>11</v>
      </c>
      <c r="G111" t="s">
        <v>11</v>
      </c>
      <c r="H111" s="1" t="s">
        <v>231</v>
      </c>
      <c r="I111" t="b">
        <f t="shared" si="13"/>
        <v>0</v>
      </c>
      <c r="J111" t="b">
        <f t="shared" si="13"/>
        <v>0</v>
      </c>
      <c r="K111" t="b">
        <f t="shared" si="14"/>
        <v>0</v>
      </c>
      <c r="S111">
        <f t="shared" si="15"/>
        <v>0.35912282453162958</v>
      </c>
      <c r="T111">
        <f t="shared" si="16"/>
        <v>0.27498869289914069</v>
      </c>
      <c r="U111">
        <f t="shared" si="20"/>
        <v>0</v>
      </c>
      <c r="V111">
        <f t="shared" si="21"/>
        <v>0</v>
      </c>
      <c r="Y111">
        <f t="shared" si="17"/>
        <v>0.27498869289914069</v>
      </c>
      <c r="AA111" s="2">
        <f t="shared" si="18"/>
        <v>0.35912282453162958</v>
      </c>
      <c r="AB111" s="2">
        <f t="shared" si="19"/>
        <v>0.27498869289914069</v>
      </c>
      <c r="AC111" s="2" t="e">
        <f>NA()</f>
        <v>#N/A</v>
      </c>
    </row>
    <row r="112" spans="1:29" x14ac:dyDescent="0.25">
      <c r="A112" t="s">
        <v>232</v>
      </c>
      <c r="B112">
        <v>6227</v>
      </c>
      <c r="C112">
        <v>1606</v>
      </c>
      <c r="D112">
        <v>16791</v>
      </c>
      <c r="E112">
        <v>5492</v>
      </c>
      <c r="F112" t="s">
        <v>11</v>
      </c>
      <c r="G112" t="s">
        <v>11</v>
      </c>
      <c r="H112" s="1" t="s">
        <v>233</v>
      </c>
      <c r="I112" t="b">
        <f t="shared" si="13"/>
        <v>0</v>
      </c>
      <c r="J112" t="b">
        <f t="shared" si="13"/>
        <v>0</v>
      </c>
      <c r="K112" t="b">
        <f t="shared" si="14"/>
        <v>0</v>
      </c>
      <c r="S112">
        <f t="shared" si="15"/>
        <v>0.32707998332439997</v>
      </c>
      <c r="T112">
        <f t="shared" si="16"/>
        <v>0.25790910550827045</v>
      </c>
      <c r="U112">
        <f t="shared" si="20"/>
        <v>0</v>
      </c>
      <c r="V112">
        <f t="shared" si="21"/>
        <v>0</v>
      </c>
      <c r="Y112">
        <f t="shared" si="17"/>
        <v>0.25790910550827045</v>
      </c>
      <c r="AA112" s="2">
        <f t="shared" si="18"/>
        <v>0.32707998332439997</v>
      </c>
      <c r="AB112" s="2">
        <f t="shared" si="19"/>
        <v>0.25790910550827045</v>
      </c>
      <c r="AC112" s="2" t="e">
        <f>NA()</f>
        <v>#N/A</v>
      </c>
    </row>
    <row r="113" spans="1:29" x14ac:dyDescent="0.25">
      <c r="A113" t="s">
        <v>234</v>
      </c>
      <c r="B113">
        <v>7101</v>
      </c>
      <c r="C113">
        <v>1607</v>
      </c>
      <c r="D113">
        <v>17068</v>
      </c>
      <c r="E113">
        <v>4642</v>
      </c>
      <c r="F113" t="s">
        <v>11</v>
      </c>
      <c r="G113" t="s">
        <v>11</v>
      </c>
      <c r="H113" s="1" t="s">
        <v>235</v>
      </c>
      <c r="I113" t="b">
        <f t="shared" si="13"/>
        <v>0</v>
      </c>
      <c r="J113" t="b">
        <f t="shared" si="13"/>
        <v>0</v>
      </c>
      <c r="K113" t="b">
        <f t="shared" si="14"/>
        <v>0</v>
      </c>
      <c r="S113">
        <f t="shared" si="15"/>
        <v>0.27197093977033043</v>
      </c>
      <c r="T113">
        <f t="shared" si="16"/>
        <v>0.22630615406280805</v>
      </c>
      <c r="U113">
        <f t="shared" si="20"/>
        <v>0</v>
      </c>
      <c r="V113">
        <f t="shared" si="21"/>
        <v>0</v>
      </c>
      <c r="Y113">
        <f t="shared" si="17"/>
        <v>0.22630615406280805</v>
      </c>
      <c r="AA113" s="2">
        <f t="shared" si="18"/>
        <v>0.27197093977033043</v>
      </c>
      <c r="AB113" s="2">
        <f t="shared" si="19"/>
        <v>0.22630615406280805</v>
      </c>
      <c r="AC113" s="2" t="e">
        <f>NA()</f>
        <v>#N/A</v>
      </c>
    </row>
    <row r="114" spans="1:29" x14ac:dyDescent="0.25">
      <c r="A114" t="s">
        <v>236</v>
      </c>
      <c r="B114">
        <v>8417</v>
      </c>
      <c r="C114">
        <v>2355</v>
      </c>
      <c r="D114">
        <v>26388</v>
      </c>
      <c r="E114">
        <v>8928</v>
      </c>
      <c r="F114" t="s">
        <v>11</v>
      </c>
      <c r="G114" t="s">
        <v>11</v>
      </c>
      <c r="H114" s="1" t="s">
        <v>237</v>
      </c>
      <c r="I114" t="b">
        <f t="shared" si="13"/>
        <v>0</v>
      </c>
      <c r="J114" t="b">
        <f t="shared" si="13"/>
        <v>0</v>
      </c>
      <c r="K114" t="b">
        <f t="shared" si="14"/>
        <v>0</v>
      </c>
      <c r="S114">
        <f t="shared" si="15"/>
        <v>0.33833560709413368</v>
      </c>
      <c r="T114">
        <f t="shared" si="16"/>
        <v>0.27979089937032198</v>
      </c>
      <c r="U114">
        <f t="shared" si="20"/>
        <v>0</v>
      </c>
      <c r="V114">
        <f t="shared" si="21"/>
        <v>0</v>
      </c>
      <c r="Y114">
        <f t="shared" si="17"/>
        <v>0.27979089937032198</v>
      </c>
      <c r="AA114" s="2">
        <f t="shared" si="18"/>
        <v>0.33833560709413368</v>
      </c>
      <c r="AB114" s="2">
        <f t="shared" si="19"/>
        <v>0.27979089937032198</v>
      </c>
      <c r="AC114" s="2" t="e">
        <f>NA()</f>
        <v>#N/A</v>
      </c>
    </row>
    <row r="115" spans="1:29" x14ac:dyDescent="0.25">
      <c r="A115" t="s">
        <v>238</v>
      </c>
      <c r="B115">
        <v>6672</v>
      </c>
      <c r="C115">
        <v>2085</v>
      </c>
      <c r="D115">
        <v>23679</v>
      </c>
      <c r="E115">
        <v>9139</v>
      </c>
      <c r="F115" t="s">
        <v>11</v>
      </c>
      <c r="G115" t="s">
        <v>11</v>
      </c>
      <c r="H115" s="1" t="s">
        <v>239</v>
      </c>
      <c r="I115" t="b">
        <f t="shared" si="13"/>
        <v>0</v>
      </c>
      <c r="J115" t="b">
        <f t="shared" si="13"/>
        <v>0</v>
      </c>
      <c r="K115" t="b">
        <f t="shared" si="14"/>
        <v>0</v>
      </c>
      <c r="S115">
        <f t="shared" si="15"/>
        <v>0.38595379872460828</v>
      </c>
      <c r="T115">
        <f t="shared" si="16"/>
        <v>0.3125</v>
      </c>
      <c r="U115">
        <f t="shared" si="20"/>
        <v>0</v>
      </c>
      <c r="V115">
        <f t="shared" si="21"/>
        <v>0</v>
      </c>
      <c r="Y115">
        <f t="shared" si="17"/>
        <v>0.3125</v>
      </c>
      <c r="AA115" s="2">
        <f t="shared" si="18"/>
        <v>0.38595379872460828</v>
      </c>
      <c r="AB115" s="2">
        <f t="shared" si="19"/>
        <v>0.3125</v>
      </c>
      <c r="AC115" s="2" t="e">
        <f>NA()</f>
        <v>#N/A</v>
      </c>
    </row>
    <row r="116" spans="1:29" x14ac:dyDescent="0.25">
      <c r="A116" t="s">
        <v>240</v>
      </c>
      <c r="B116">
        <v>12526</v>
      </c>
      <c r="C116">
        <v>5046</v>
      </c>
      <c r="D116">
        <v>58228</v>
      </c>
      <c r="E116">
        <v>29528</v>
      </c>
      <c r="F116" t="s">
        <v>11</v>
      </c>
      <c r="G116" t="s">
        <v>11</v>
      </c>
      <c r="H116" s="1" t="s">
        <v>241</v>
      </c>
      <c r="I116" t="b">
        <f t="shared" si="13"/>
        <v>0</v>
      </c>
      <c r="J116" t="b">
        <f t="shared" si="13"/>
        <v>0</v>
      </c>
      <c r="K116" t="b">
        <f t="shared" si="14"/>
        <v>0</v>
      </c>
      <c r="S116">
        <f t="shared" si="15"/>
        <v>0.5071099814522223</v>
      </c>
      <c r="T116">
        <f t="shared" si="16"/>
        <v>0.40284208845601149</v>
      </c>
      <c r="U116">
        <f t="shared" si="20"/>
        <v>0</v>
      </c>
      <c r="V116">
        <f t="shared" si="21"/>
        <v>0</v>
      </c>
      <c r="Y116">
        <f t="shared" si="17"/>
        <v>0.40284208845601149</v>
      </c>
      <c r="AA116" s="2">
        <f t="shared" si="18"/>
        <v>0.5071099814522223</v>
      </c>
      <c r="AB116" s="2">
        <f t="shared" si="19"/>
        <v>0.40284208845601149</v>
      </c>
      <c r="AC116" s="2" t="e">
        <f>NA()</f>
        <v>#N/A</v>
      </c>
    </row>
    <row r="117" spans="1:29" x14ac:dyDescent="0.25">
      <c r="A117" t="s">
        <v>242</v>
      </c>
      <c r="B117">
        <v>15723</v>
      </c>
      <c r="C117">
        <v>5968</v>
      </c>
      <c r="D117">
        <v>69776</v>
      </c>
      <c r="E117">
        <v>32729</v>
      </c>
      <c r="F117" t="s">
        <v>11</v>
      </c>
      <c r="G117" t="s">
        <v>11</v>
      </c>
      <c r="H117" s="1" t="s">
        <v>243</v>
      </c>
      <c r="I117" t="b">
        <f t="shared" si="13"/>
        <v>0</v>
      </c>
      <c r="J117" t="b">
        <f t="shared" si="13"/>
        <v>0</v>
      </c>
      <c r="K117" t="b">
        <f t="shared" si="14"/>
        <v>0</v>
      </c>
      <c r="S117">
        <f t="shared" si="15"/>
        <v>0.46905812886952536</v>
      </c>
      <c r="T117">
        <f t="shared" si="16"/>
        <v>0.37957132862685239</v>
      </c>
      <c r="U117">
        <f t="shared" si="20"/>
        <v>0</v>
      </c>
      <c r="V117">
        <f t="shared" si="21"/>
        <v>0</v>
      </c>
      <c r="Y117">
        <f t="shared" si="17"/>
        <v>0.37957132862685239</v>
      </c>
      <c r="AA117" s="2">
        <f t="shared" si="18"/>
        <v>0.46905812886952536</v>
      </c>
      <c r="AB117" s="2">
        <f t="shared" si="19"/>
        <v>0.37957132862685239</v>
      </c>
      <c r="AC117" s="2" t="e">
        <f>NA()</f>
        <v>#N/A</v>
      </c>
    </row>
    <row r="118" spans="1:29" x14ac:dyDescent="0.25">
      <c r="A118" t="s">
        <v>244</v>
      </c>
      <c r="B118">
        <v>10354</v>
      </c>
      <c r="C118">
        <v>3699</v>
      </c>
      <c r="D118">
        <v>40098</v>
      </c>
      <c r="E118">
        <v>17492</v>
      </c>
      <c r="F118" t="s">
        <v>11</v>
      </c>
      <c r="G118" t="s">
        <v>11</v>
      </c>
      <c r="H118" s="1" t="s">
        <v>245</v>
      </c>
      <c r="I118" t="b">
        <f t="shared" si="13"/>
        <v>0</v>
      </c>
      <c r="J118" t="b">
        <f t="shared" si="13"/>
        <v>0</v>
      </c>
      <c r="K118" t="b">
        <f t="shared" si="14"/>
        <v>0</v>
      </c>
      <c r="S118">
        <f t="shared" si="15"/>
        <v>0.43623123347797893</v>
      </c>
      <c r="T118">
        <f t="shared" si="16"/>
        <v>0.35725323546455479</v>
      </c>
      <c r="U118">
        <f t="shared" si="20"/>
        <v>0</v>
      </c>
      <c r="V118">
        <f t="shared" si="21"/>
        <v>0</v>
      </c>
      <c r="Y118">
        <f t="shared" si="17"/>
        <v>0.35725323546455479</v>
      </c>
      <c r="AA118" s="2">
        <f t="shared" si="18"/>
        <v>0.43623123347797893</v>
      </c>
      <c r="AB118" s="2">
        <f t="shared" si="19"/>
        <v>0.35725323546455479</v>
      </c>
      <c r="AC118" s="2" t="e">
        <f>NA()</f>
        <v>#N/A</v>
      </c>
    </row>
    <row r="119" spans="1:29" x14ac:dyDescent="0.25">
      <c r="A119" t="s">
        <v>265</v>
      </c>
      <c r="B119">
        <f>P3</f>
        <v>75790</v>
      </c>
      <c r="C119">
        <f>Q3</f>
        <v>34479</v>
      </c>
      <c r="D119">
        <f>N3</f>
        <v>437253</v>
      </c>
      <c r="E119">
        <f>O3</f>
        <v>251227</v>
      </c>
      <c r="R119" t="s">
        <v>8</v>
      </c>
      <c r="S119">
        <f>O6</f>
        <v>0.57455752161791918</v>
      </c>
      <c r="T119">
        <f t="shared" si="16"/>
        <v>0.45492809077714735</v>
      </c>
      <c r="U119">
        <v>1</v>
      </c>
      <c r="V119">
        <v>1</v>
      </c>
      <c r="Y119">
        <f t="shared" si="17"/>
        <v>0.45492809077714735</v>
      </c>
      <c r="AA119" s="2">
        <f t="shared" si="18"/>
        <v>0.57455752161791918</v>
      </c>
      <c r="AB119" s="2" t="e">
        <f>NA()</f>
        <v>#N/A</v>
      </c>
      <c r="AC119" s="2">
        <f>(C119+$M$20)/B119</f>
        <v>0.45492809077714735</v>
      </c>
    </row>
    <row r="120" spans="1:29" x14ac:dyDescent="0.25">
      <c r="A120" t="s">
        <v>9</v>
      </c>
      <c r="B120">
        <f>P4</f>
        <v>92559</v>
      </c>
      <c r="C120">
        <f>Q4</f>
        <v>40172</v>
      </c>
      <c r="D120">
        <f>N4</f>
        <v>541053</v>
      </c>
      <c r="E120">
        <f>O4</f>
        <v>301936</v>
      </c>
      <c r="R120" t="s">
        <v>9</v>
      </c>
      <c r="S120">
        <f>O7</f>
        <v>0.55805253829107315</v>
      </c>
      <c r="T120">
        <f t="shared" si="16"/>
        <v>0.43401506066400891</v>
      </c>
      <c r="U120">
        <v>1</v>
      </c>
      <c r="V120">
        <v>1</v>
      </c>
      <c r="Y120">
        <f t="shared" si="17"/>
        <v>0.43401506066400891</v>
      </c>
      <c r="AA120" s="2" t="e">
        <f>NA()</f>
        <v>#N/A</v>
      </c>
      <c r="AB120" s="2" t="e">
        <f>NA()</f>
        <v>#N/A</v>
      </c>
      <c r="AC120" s="2" t="e">
        <f>NA()</f>
        <v>#N/A</v>
      </c>
    </row>
    <row r="122" spans="1:29" x14ac:dyDescent="0.25">
      <c r="E122" t="s">
        <v>271</v>
      </c>
      <c r="F122">
        <v>0.44070668953687825</v>
      </c>
    </row>
    <row r="123" spans="1:29" x14ac:dyDescent="0.25">
      <c r="E123" t="s">
        <v>272</v>
      </c>
      <c r="F123">
        <v>3.1170141179575145E-2</v>
      </c>
      <c r="J123" t="str">
        <f>R119</f>
        <v>i11</v>
      </c>
      <c r="K123">
        <f>S119</f>
        <v>0.57455752161791918</v>
      </c>
      <c r="L123" s="2" t="e">
        <f>IF(M30,AC119,NA())</f>
        <v>#N/A</v>
      </c>
    </row>
    <row r="124" spans="1:29" x14ac:dyDescent="0.25">
      <c r="E124" t="s">
        <v>273</v>
      </c>
      <c r="F124" s="2">
        <f>AC119-F122</f>
        <v>1.4221401240269105E-2</v>
      </c>
      <c r="K124">
        <f>K123</f>
        <v>0.57455752161791918</v>
      </c>
      <c r="L124" s="2" t="e">
        <f>IF(M30,1,NA())</f>
        <v>#N/A</v>
      </c>
    </row>
    <row r="125" spans="1:29" x14ac:dyDescent="0.25">
      <c r="E125" t="s">
        <v>274</v>
      </c>
      <c r="F125">
        <f>F124/F123</f>
        <v>0.45625078046126916</v>
      </c>
    </row>
    <row r="126" spans="1:29" x14ac:dyDescent="0.25">
      <c r="E126" t="s">
        <v>275</v>
      </c>
      <c r="F126">
        <f>TDIST(F125,105,TRUE)</f>
        <v>0.32457598473437127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F126"/>
  <sheetViews>
    <sheetView topLeftCell="A103" workbookViewId="0">
      <selection activeCell="L124" sqref="L124"/>
    </sheetView>
  </sheetViews>
  <sheetFormatPr defaultColWidth="11" defaultRowHeight="15.75" x14ac:dyDescent="0.25"/>
  <cols>
    <col min="6" max="6" width="11.875" bestFit="1" customWidth="1"/>
    <col min="16" max="16" width="18.875" bestFit="1" customWidth="1"/>
    <col min="27" max="29" width="10.875" style="2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246</v>
      </c>
      <c r="N1" t="s">
        <v>251</v>
      </c>
      <c r="P1" t="s">
        <v>250</v>
      </c>
      <c r="S1" t="s">
        <v>255</v>
      </c>
      <c r="T1" t="s">
        <v>256</v>
      </c>
      <c r="U1" t="s">
        <v>257</v>
      </c>
    </row>
    <row r="2" spans="1:32" x14ac:dyDescent="0.25">
      <c r="A2" t="s">
        <v>10</v>
      </c>
      <c r="B2">
        <v>1215</v>
      </c>
      <c r="C2">
        <v>495</v>
      </c>
      <c r="D2">
        <v>6779</v>
      </c>
      <c r="E2">
        <v>3475</v>
      </c>
      <c r="F2" t="s">
        <v>11</v>
      </c>
      <c r="G2" t="s">
        <v>11</v>
      </c>
      <c r="H2" s="1" t="s">
        <v>12</v>
      </c>
      <c r="I2" t="b">
        <f>ISERROR(FIND("nicht",F2))</f>
        <v>0</v>
      </c>
      <c r="J2" t="b">
        <f>ISERROR(FIND("nicht",G2))</f>
        <v>0</v>
      </c>
      <c r="K2" t="b">
        <f>I2&lt;&gt;J2</f>
        <v>0</v>
      </c>
      <c r="N2" t="s">
        <v>260</v>
      </c>
      <c r="O2" t="s">
        <v>248</v>
      </c>
      <c r="P2" t="s">
        <v>260</v>
      </c>
      <c r="Q2" t="s">
        <v>248</v>
      </c>
      <c r="S2">
        <f>E2/D2</f>
        <v>0.51261247971677237</v>
      </c>
      <c r="T2">
        <f>C2/B2</f>
        <v>0.40740740740740738</v>
      </c>
      <c r="U2">
        <f t="shared" ref="U2:U33" si="0">IF(I2,$B2/$P$3,0)</f>
        <v>0</v>
      </c>
      <c r="V2">
        <f t="shared" ref="V2:V33" si="1">IF(J2,$B2/$P$4,0)</f>
        <v>0</v>
      </c>
      <c r="Y2">
        <f>(C2+$M$20*U2)/B2</f>
        <v>0.40740740740740738</v>
      </c>
      <c r="AA2" s="2">
        <f>S2</f>
        <v>0.51261247971677237</v>
      </c>
      <c r="AB2" s="2">
        <f>IF(U2=0,T2,NA())</f>
        <v>0.40740740740740738</v>
      </c>
      <c r="AC2" s="2" t="e">
        <f>NA()</f>
        <v>#N/A</v>
      </c>
      <c r="AE2">
        <v>0</v>
      </c>
      <c r="AF2">
        <v>0</v>
      </c>
    </row>
    <row r="3" spans="1:32" x14ac:dyDescent="0.25">
      <c r="A3" t="s">
        <v>13</v>
      </c>
      <c r="B3">
        <v>176</v>
      </c>
      <c r="C3">
        <v>73</v>
      </c>
      <c r="D3">
        <v>1021</v>
      </c>
      <c r="E3">
        <v>622</v>
      </c>
      <c r="F3" t="s">
        <v>11</v>
      </c>
      <c r="G3" t="s">
        <v>11</v>
      </c>
      <c r="H3" s="1" t="s">
        <v>14</v>
      </c>
      <c r="I3" t="b">
        <f t="shared" ref="I3:J66" si="2">ISERROR(FIND("nicht",F3))</f>
        <v>0</v>
      </c>
      <c r="J3" t="b">
        <f t="shared" si="2"/>
        <v>0</v>
      </c>
      <c r="K3" t="b">
        <f t="shared" ref="K3:K66" si="3">I3&lt;&gt;J3</f>
        <v>0</v>
      </c>
      <c r="M3" t="s">
        <v>258</v>
      </c>
      <c r="N3">
        <f>SUMPRODUCT(--$I$2:$I118,$D$2:$D$118)</f>
        <v>437253</v>
      </c>
      <c r="O3">
        <f>SUMPRODUCT(--$I$2:$I118,$E$2:$E$118)</f>
        <v>251227</v>
      </c>
      <c r="P3">
        <f>SUMPRODUCT(--$I$2:$I118,$B$2:$B$118)</f>
        <v>75790</v>
      </c>
      <c r="Q3">
        <f>SUMPRODUCT(--$I$2:$I118,$C$2:$C$118)</f>
        <v>34479</v>
      </c>
      <c r="S3">
        <f t="shared" ref="S3:S66" si="4">E3/D3</f>
        <v>0.60920666013712044</v>
      </c>
      <c r="T3">
        <f t="shared" ref="T3:T66" si="5">C3/B3</f>
        <v>0.41477272727272729</v>
      </c>
      <c r="U3">
        <f t="shared" si="0"/>
        <v>0</v>
      </c>
      <c r="V3">
        <f t="shared" si="1"/>
        <v>0</v>
      </c>
      <c r="Y3">
        <f t="shared" ref="Y3:Y66" si="6">(C3+$M$20*U3)/B3</f>
        <v>0.41477272727272729</v>
      </c>
      <c r="AA3" s="2">
        <f t="shared" ref="AA3:AA66" si="7">S3</f>
        <v>0.60920666013712044</v>
      </c>
      <c r="AB3" s="2">
        <f t="shared" ref="AB3:AB66" si="8">IF(U3=0,T3,NA())</f>
        <v>0.41477272727272729</v>
      </c>
      <c r="AC3" s="2" t="e">
        <f>NA()</f>
        <v>#N/A</v>
      </c>
      <c r="AE3">
        <v>0.8</v>
      </c>
      <c r="AF3">
        <v>0.8</v>
      </c>
    </row>
    <row r="4" spans="1:32" x14ac:dyDescent="0.25">
      <c r="A4" t="s">
        <v>15</v>
      </c>
      <c r="B4">
        <v>3038</v>
      </c>
      <c r="C4">
        <v>1409</v>
      </c>
      <c r="D4">
        <v>22825</v>
      </c>
      <c r="E4">
        <v>13289</v>
      </c>
      <c r="F4" t="s">
        <v>11</v>
      </c>
      <c r="G4" t="s">
        <v>11</v>
      </c>
      <c r="H4" s="1" t="s">
        <v>16</v>
      </c>
      <c r="I4" t="b">
        <f t="shared" si="2"/>
        <v>0</v>
      </c>
      <c r="J4" t="b">
        <f t="shared" si="2"/>
        <v>0</v>
      </c>
      <c r="K4" t="b">
        <f t="shared" si="3"/>
        <v>0</v>
      </c>
      <c r="M4" t="s">
        <v>259</v>
      </c>
      <c r="N4">
        <f>SUMPRODUCT(--$J$2:$J118,$D$2:$D$118)</f>
        <v>541053</v>
      </c>
      <c r="O4">
        <f>SUMPRODUCT(--$J$2:$J118,$E$2:$E$118)</f>
        <v>301936</v>
      </c>
      <c r="P4">
        <f>SUMPRODUCT(--$J$2:$J118,$B$2:$B$118)</f>
        <v>92559</v>
      </c>
      <c r="Q4">
        <f>SUMPRODUCT(--$J$2:$J118,$C$2:$C$118)</f>
        <v>40172</v>
      </c>
      <c r="S4">
        <f t="shared" si="4"/>
        <v>0.5822124863088719</v>
      </c>
      <c r="T4">
        <f t="shared" si="5"/>
        <v>0.46379196840026332</v>
      </c>
      <c r="U4">
        <f t="shared" si="0"/>
        <v>0</v>
      </c>
      <c r="V4">
        <f t="shared" si="1"/>
        <v>0</v>
      </c>
      <c r="Y4">
        <f t="shared" si="6"/>
        <v>0.46379196840026332</v>
      </c>
      <c r="AA4" s="2">
        <f t="shared" si="7"/>
        <v>0.5822124863088719</v>
      </c>
      <c r="AB4" s="2">
        <f t="shared" si="8"/>
        <v>0.46379196840026332</v>
      </c>
      <c r="AC4" s="2" t="e">
        <f>NA()</f>
        <v>#N/A</v>
      </c>
    </row>
    <row r="5" spans="1:32" x14ac:dyDescent="0.25">
      <c r="A5" t="s">
        <v>17</v>
      </c>
      <c r="B5">
        <v>1901</v>
      </c>
      <c r="C5">
        <v>979</v>
      </c>
      <c r="D5">
        <v>13886</v>
      </c>
      <c r="E5">
        <v>9306</v>
      </c>
      <c r="F5" t="s">
        <v>11</v>
      </c>
      <c r="G5" t="s">
        <v>11</v>
      </c>
      <c r="H5" s="1" t="s">
        <v>18</v>
      </c>
      <c r="I5" t="b">
        <f t="shared" si="2"/>
        <v>0</v>
      </c>
      <c r="J5" t="b">
        <f t="shared" si="2"/>
        <v>0</v>
      </c>
      <c r="K5" t="b">
        <f t="shared" si="3"/>
        <v>0</v>
      </c>
      <c r="S5">
        <f t="shared" si="4"/>
        <v>0.67017139565029527</v>
      </c>
      <c r="T5">
        <f t="shared" si="5"/>
        <v>0.51499210941609674</v>
      </c>
      <c r="U5">
        <f t="shared" si="0"/>
        <v>0</v>
      </c>
      <c r="V5">
        <f t="shared" si="1"/>
        <v>0</v>
      </c>
      <c r="Y5">
        <f t="shared" si="6"/>
        <v>0.51499210941609674</v>
      </c>
      <c r="AA5" s="2">
        <f t="shared" si="7"/>
        <v>0.67017139565029527</v>
      </c>
      <c r="AB5" s="2">
        <f t="shared" si="8"/>
        <v>0.51499210941609674</v>
      </c>
      <c r="AC5" s="2" t="e">
        <f>NA()</f>
        <v>#N/A</v>
      </c>
    </row>
    <row r="6" spans="1:32" x14ac:dyDescent="0.25">
      <c r="A6" t="s">
        <v>19</v>
      </c>
      <c r="B6">
        <v>1213</v>
      </c>
      <c r="C6">
        <v>700</v>
      </c>
      <c r="D6">
        <v>9245</v>
      </c>
      <c r="E6">
        <v>6575</v>
      </c>
      <c r="F6" t="s">
        <v>11</v>
      </c>
      <c r="G6" t="s">
        <v>11</v>
      </c>
      <c r="H6" s="1" t="s">
        <v>20</v>
      </c>
      <c r="I6" t="b">
        <f t="shared" si="2"/>
        <v>0</v>
      </c>
      <c r="J6" t="b">
        <f t="shared" si="2"/>
        <v>0</v>
      </c>
      <c r="K6" t="b">
        <f t="shared" si="3"/>
        <v>0</v>
      </c>
      <c r="O6">
        <f>O3/N3</f>
        <v>0.57455752161791918</v>
      </c>
      <c r="Q6">
        <f>Q3/P3</f>
        <v>0.45492809077714735</v>
      </c>
      <c r="S6">
        <f t="shared" si="4"/>
        <v>0.71119524067063278</v>
      </c>
      <c r="T6">
        <f t="shared" si="5"/>
        <v>0.57708161582852435</v>
      </c>
      <c r="U6">
        <f t="shared" si="0"/>
        <v>0</v>
      </c>
      <c r="V6">
        <f t="shared" si="1"/>
        <v>0</v>
      </c>
      <c r="Y6">
        <f t="shared" si="6"/>
        <v>0.57708161582852435</v>
      </c>
      <c r="AA6" s="2">
        <f t="shared" si="7"/>
        <v>0.71119524067063278</v>
      </c>
      <c r="AB6" s="2">
        <f t="shared" si="8"/>
        <v>0.57708161582852435</v>
      </c>
      <c r="AC6" s="2" t="e">
        <f>NA()</f>
        <v>#N/A</v>
      </c>
    </row>
    <row r="7" spans="1:32" x14ac:dyDescent="0.25">
      <c r="A7" t="s">
        <v>21</v>
      </c>
      <c r="B7">
        <v>2609</v>
      </c>
      <c r="C7">
        <v>1229</v>
      </c>
      <c r="D7">
        <v>20946</v>
      </c>
      <c r="E7">
        <v>11842</v>
      </c>
      <c r="F7" t="s">
        <v>11</v>
      </c>
      <c r="G7" t="s">
        <v>11</v>
      </c>
      <c r="H7" s="1" t="s">
        <v>22</v>
      </c>
      <c r="I7" t="b">
        <f t="shared" si="2"/>
        <v>0</v>
      </c>
      <c r="J7" t="b">
        <f t="shared" si="2"/>
        <v>0</v>
      </c>
      <c r="K7" t="b">
        <f t="shared" si="3"/>
        <v>0</v>
      </c>
      <c r="O7">
        <f>O4/N4</f>
        <v>0.55805253829107315</v>
      </c>
      <c r="Q7">
        <f>Q4/P4</f>
        <v>0.43401506066400891</v>
      </c>
      <c r="S7">
        <f t="shared" si="4"/>
        <v>0.56535854101021676</v>
      </c>
      <c r="T7">
        <f t="shared" si="5"/>
        <v>0.47106170946722881</v>
      </c>
      <c r="U7">
        <f t="shared" si="0"/>
        <v>0</v>
      </c>
      <c r="V7">
        <f t="shared" si="1"/>
        <v>0</v>
      </c>
      <c r="Y7">
        <f t="shared" si="6"/>
        <v>0.47106170946722881</v>
      </c>
      <c r="AA7" s="2">
        <f t="shared" si="7"/>
        <v>0.56535854101021676</v>
      </c>
      <c r="AB7" s="2">
        <f t="shared" si="8"/>
        <v>0.47106170946722881</v>
      </c>
      <c r="AC7" s="2" t="e">
        <f>NA()</f>
        <v>#N/A</v>
      </c>
    </row>
    <row r="8" spans="1:32" x14ac:dyDescent="0.25">
      <c r="A8" t="s">
        <v>23</v>
      </c>
      <c r="B8">
        <v>3629</v>
      </c>
      <c r="C8">
        <v>1851</v>
      </c>
      <c r="D8">
        <v>29898</v>
      </c>
      <c r="E8">
        <v>18943</v>
      </c>
      <c r="F8" t="s">
        <v>11</v>
      </c>
      <c r="G8" t="s">
        <v>11</v>
      </c>
      <c r="H8" s="1" t="s">
        <v>24</v>
      </c>
      <c r="I8" t="b">
        <f t="shared" si="2"/>
        <v>0</v>
      </c>
      <c r="J8" t="b">
        <f t="shared" si="2"/>
        <v>0</v>
      </c>
      <c r="K8" t="b">
        <f t="shared" si="3"/>
        <v>0</v>
      </c>
      <c r="S8">
        <f t="shared" si="4"/>
        <v>0.63358753093852427</v>
      </c>
      <c r="T8">
        <f t="shared" si="5"/>
        <v>0.51005786718104162</v>
      </c>
      <c r="U8">
        <f t="shared" si="0"/>
        <v>0</v>
      </c>
      <c r="V8">
        <f t="shared" si="1"/>
        <v>0</v>
      </c>
      <c r="Y8">
        <f t="shared" si="6"/>
        <v>0.51005786718104162</v>
      </c>
      <c r="AA8" s="2">
        <f t="shared" si="7"/>
        <v>0.63358753093852427</v>
      </c>
      <c r="AB8" s="2">
        <f t="shared" si="8"/>
        <v>0.51005786718104162</v>
      </c>
      <c r="AC8" s="2" t="e">
        <f>NA()</f>
        <v>#N/A</v>
      </c>
    </row>
    <row r="9" spans="1:32" x14ac:dyDescent="0.25">
      <c r="A9" t="s">
        <v>25</v>
      </c>
      <c r="B9">
        <v>2620</v>
      </c>
      <c r="C9">
        <v>1277</v>
      </c>
      <c r="D9">
        <v>20446</v>
      </c>
      <c r="E9">
        <v>12657</v>
      </c>
      <c r="F9" t="s">
        <v>11</v>
      </c>
      <c r="G9" t="s">
        <v>11</v>
      </c>
      <c r="H9" s="1" t="s">
        <v>26</v>
      </c>
      <c r="I9" t="b">
        <f t="shared" si="2"/>
        <v>0</v>
      </c>
      <c r="J9" t="b">
        <f t="shared" si="2"/>
        <v>0</v>
      </c>
      <c r="K9" t="b">
        <f t="shared" si="3"/>
        <v>0</v>
      </c>
      <c r="N9" t="s">
        <v>247</v>
      </c>
      <c r="O9" t="s">
        <v>248</v>
      </c>
      <c r="S9">
        <f t="shared" si="4"/>
        <v>0.61904529003228015</v>
      </c>
      <c r="T9">
        <f t="shared" si="5"/>
        <v>0.48740458015267174</v>
      </c>
      <c r="U9">
        <f t="shared" si="0"/>
        <v>0</v>
      </c>
      <c r="V9">
        <f t="shared" si="1"/>
        <v>0</v>
      </c>
      <c r="Y9">
        <f t="shared" si="6"/>
        <v>0.48740458015267174</v>
      </c>
      <c r="AA9" s="2">
        <f t="shared" si="7"/>
        <v>0.61904529003228015</v>
      </c>
      <c r="AB9" s="2">
        <f t="shared" si="8"/>
        <v>0.48740458015267174</v>
      </c>
      <c r="AC9" s="2" t="e">
        <f>NA()</f>
        <v>#N/A</v>
      </c>
    </row>
    <row r="10" spans="1:32" x14ac:dyDescent="0.25">
      <c r="A10" t="s">
        <v>27</v>
      </c>
      <c r="B10">
        <v>3826</v>
      </c>
      <c r="C10">
        <v>2042</v>
      </c>
      <c r="D10">
        <v>29104</v>
      </c>
      <c r="E10">
        <v>20364</v>
      </c>
      <c r="F10" t="s">
        <v>11</v>
      </c>
      <c r="G10" t="s">
        <v>11</v>
      </c>
      <c r="H10" s="1" t="s">
        <v>28</v>
      </c>
      <c r="I10" t="b">
        <f t="shared" si="2"/>
        <v>0</v>
      </c>
      <c r="J10" t="b">
        <f t="shared" si="2"/>
        <v>0</v>
      </c>
      <c r="K10" t="b">
        <f t="shared" si="3"/>
        <v>0</v>
      </c>
      <c r="M10" t="s">
        <v>249</v>
      </c>
      <c r="N10">
        <v>4472171</v>
      </c>
      <c r="O10">
        <v>2220654</v>
      </c>
      <c r="S10">
        <f t="shared" si="4"/>
        <v>0.69969763606377133</v>
      </c>
      <c r="T10">
        <f t="shared" si="5"/>
        <v>0.53371667537898593</v>
      </c>
      <c r="U10">
        <f t="shared" si="0"/>
        <v>0</v>
      </c>
      <c r="V10">
        <f t="shared" si="1"/>
        <v>0</v>
      </c>
      <c r="Y10">
        <f t="shared" si="6"/>
        <v>0.53371667537898593</v>
      </c>
      <c r="AA10" s="2">
        <f t="shared" si="7"/>
        <v>0.69969763606377133</v>
      </c>
      <c r="AB10" s="2">
        <f t="shared" si="8"/>
        <v>0.53371667537898593</v>
      </c>
      <c r="AC10" s="2" t="e">
        <f>NA()</f>
        <v>#N/A</v>
      </c>
    </row>
    <row r="11" spans="1:32" x14ac:dyDescent="0.25">
      <c r="A11" t="s">
        <v>29</v>
      </c>
      <c r="B11">
        <v>6283</v>
      </c>
      <c r="C11">
        <v>2179</v>
      </c>
      <c r="D11">
        <v>42081</v>
      </c>
      <c r="E11">
        <v>20878</v>
      </c>
      <c r="F11" t="s">
        <v>11</v>
      </c>
      <c r="G11" t="s">
        <v>11</v>
      </c>
      <c r="H11" s="1" t="s">
        <v>30</v>
      </c>
      <c r="I11" t="b">
        <f t="shared" si="2"/>
        <v>0</v>
      </c>
      <c r="J11" t="b">
        <f t="shared" si="2"/>
        <v>0</v>
      </c>
      <c r="K11" t="b">
        <f t="shared" si="3"/>
        <v>0</v>
      </c>
      <c r="M11" t="s">
        <v>250</v>
      </c>
      <c r="N11">
        <v>740339</v>
      </c>
      <c r="O11">
        <v>282902</v>
      </c>
      <c r="S11">
        <f t="shared" si="4"/>
        <v>0.49613839975285756</v>
      </c>
      <c r="T11">
        <f t="shared" si="5"/>
        <v>0.34680884927582367</v>
      </c>
      <c r="U11">
        <f t="shared" si="0"/>
        <v>0</v>
      </c>
      <c r="V11">
        <f t="shared" si="1"/>
        <v>0</v>
      </c>
      <c r="Y11">
        <f t="shared" si="6"/>
        <v>0.34680884927582367</v>
      </c>
      <c r="AA11" s="2">
        <f t="shared" si="7"/>
        <v>0.49613839975285756</v>
      </c>
      <c r="AB11" s="2">
        <f t="shared" si="8"/>
        <v>0.34680884927582367</v>
      </c>
      <c r="AC11" s="2" t="e">
        <f>NA()</f>
        <v>#N/A</v>
      </c>
    </row>
    <row r="12" spans="1:32" x14ac:dyDescent="0.25">
      <c r="A12" t="s">
        <v>31</v>
      </c>
      <c r="B12">
        <v>3443</v>
      </c>
      <c r="C12">
        <v>1305</v>
      </c>
      <c r="D12">
        <v>26330</v>
      </c>
      <c r="E12">
        <v>14792</v>
      </c>
      <c r="F12" t="s">
        <v>32</v>
      </c>
      <c r="G12" t="s">
        <v>32</v>
      </c>
      <c r="H12" s="1" t="s">
        <v>33</v>
      </c>
      <c r="I12" t="b">
        <f t="shared" si="2"/>
        <v>1</v>
      </c>
      <c r="J12" t="b">
        <f t="shared" si="2"/>
        <v>1</v>
      </c>
      <c r="K12" t="b">
        <f t="shared" si="3"/>
        <v>0</v>
      </c>
      <c r="M12" t="s">
        <v>251</v>
      </c>
      <c r="N12">
        <f>N10-N11</f>
        <v>3731832</v>
      </c>
      <c r="O12">
        <f>O10-O11</f>
        <v>1937752</v>
      </c>
      <c r="S12">
        <f t="shared" si="4"/>
        <v>0.56179263197873153</v>
      </c>
      <c r="T12">
        <f t="shared" si="5"/>
        <v>0.37902991577112982</v>
      </c>
      <c r="U12">
        <f t="shared" si="0"/>
        <v>4.5428156748911465E-2</v>
      </c>
      <c r="V12">
        <f t="shared" si="1"/>
        <v>3.7197895396449833E-2</v>
      </c>
      <c r="Y12">
        <f t="shared" si="6"/>
        <v>0.37902991577112982</v>
      </c>
      <c r="AA12" s="2">
        <f t="shared" si="7"/>
        <v>0.56179263197873153</v>
      </c>
      <c r="AB12" s="2" t="e">
        <f t="shared" si="8"/>
        <v>#N/A</v>
      </c>
      <c r="AC12" s="2" t="e">
        <f>NA()</f>
        <v>#N/A</v>
      </c>
    </row>
    <row r="13" spans="1:32" x14ac:dyDescent="0.25">
      <c r="A13" t="s">
        <v>34</v>
      </c>
      <c r="B13">
        <v>1576</v>
      </c>
      <c r="C13">
        <v>686</v>
      </c>
      <c r="D13">
        <v>8441</v>
      </c>
      <c r="E13">
        <v>4764</v>
      </c>
      <c r="F13" t="s">
        <v>32</v>
      </c>
      <c r="G13" t="s">
        <v>32</v>
      </c>
      <c r="H13" s="1" t="s">
        <v>35</v>
      </c>
      <c r="I13" t="b">
        <f t="shared" si="2"/>
        <v>1</v>
      </c>
      <c r="J13" t="b">
        <f t="shared" si="2"/>
        <v>1</v>
      </c>
      <c r="K13" t="b">
        <f t="shared" si="3"/>
        <v>0</v>
      </c>
      <c r="S13">
        <f t="shared" si="4"/>
        <v>0.56438810567468312</v>
      </c>
      <c r="T13">
        <f t="shared" si="5"/>
        <v>0.43527918781725888</v>
      </c>
      <c r="U13">
        <f t="shared" si="0"/>
        <v>2.0794300039583057E-2</v>
      </c>
      <c r="V13">
        <f t="shared" si="1"/>
        <v>1.7026977387396149E-2</v>
      </c>
      <c r="Y13">
        <f t="shared" si="6"/>
        <v>0.43527918781725888</v>
      </c>
      <c r="AA13" s="2">
        <f t="shared" si="7"/>
        <v>0.56438810567468312</v>
      </c>
      <c r="AB13" s="2" t="e">
        <f t="shared" si="8"/>
        <v>#N/A</v>
      </c>
      <c r="AC13" s="2" t="e">
        <f>NA()</f>
        <v>#N/A</v>
      </c>
    </row>
    <row r="14" spans="1:32" x14ac:dyDescent="0.25">
      <c r="A14" t="s">
        <v>36</v>
      </c>
      <c r="B14">
        <v>4502</v>
      </c>
      <c r="C14">
        <v>1997</v>
      </c>
      <c r="D14">
        <v>27151</v>
      </c>
      <c r="E14">
        <v>15660</v>
      </c>
      <c r="F14" t="s">
        <v>11</v>
      </c>
      <c r="G14" t="s">
        <v>11</v>
      </c>
      <c r="H14" s="1" t="s">
        <v>37</v>
      </c>
      <c r="I14" t="b">
        <f t="shared" si="2"/>
        <v>0</v>
      </c>
      <c r="J14" t="b">
        <f t="shared" si="2"/>
        <v>0</v>
      </c>
      <c r="K14" t="b">
        <f t="shared" si="3"/>
        <v>0</v>
      </c>
      <c r="M14" t="s">
        <v>263</v>
      </c>
      <c r="S14">
        <f t="shared" si="4"/>
        <v>0.57677433612021656</v>
      </c>
      <c r="T14">
        <f t="shared" si="5"/>
        <v>0.4435806308307419</v>
      </c>
      <c r="U14">
        <f t="shared" si="0"/>
        <v>0</v>
      </c>
      <c r="V14">
        <f t="shared" si="1"/>
        <v>0</v>
      </c>
      <c r="Y14">
        <f t="shared" si="6"/>
        <v>0.4435806308307419</v>
      </c>
      <c r="AA14" s="2">
        <f t="shared" si="7"/>
        <v>0.57677433612021656</v>
      </c>
      <c r="AB14" s="2">
        <f t="shared" si="8"/>
        <v>0.4435806308307419</v>
      </c>
      <c r="AC14" s="2" t="e">
        <f>NA()</f>
        <v>#N/A</v>
      </c>
    </row>
    <row r="15" spans="1:32" x14ac:dyDescent="0.25">
      <c r="A15" t="s">
        <v>38</v>
      </c>
      <c r="B15">
        <v>3919</v>
      </c>
      <c r="C15">
        <v>2102</v>
      </c>
      <c r="D15">
        <v>26107</v>
      </c>
      <c r="E15">
        <v>17348</v>
      </c>
      <c r="F15" t="s">
        <v>11</v>
      </c>
      <c r="G15" t="s">
        <v>11</v>
      </c>
      <c r="H15" s="1" t="s">
        <v>39</v>
      </c>
      <c r="I15" t="b">
        <f t="shared" si="2"/>
        <v>0</v>
      </c>
      <c r="J15" t="b">
        <f t="shared" si="2"/>
        <v>0</v>
      </c>
      <c r="K15" t="b">
        <f t="shared" si="3"/>
        <v>0</v>
      </c>
      <c r="M15" t="s">
        <v>261</v>
      </c>
      <c r="N15">
        <f>P3/N11</f>
        <v>0.102372021465842</v>
      </c>
      <c r="S15">
        <f t="shared" si="4"/>
        <v>0.66449611215382842</v>
      </c>
      <c r="T15">
        <f t="shared" si="5"/>
        <v>0.53636131666241393</v>
      </c>
      <c r="U15">
        <f t="shared" si="0"/>
        <v>0</v>
      </c>
      <c r="V15">
        <f t="shared" si="1"/>
        <v>0</v>
      </c>
      <c r="Y15">
        <f t="shared" si="6"/>
        <v>0.53636131666241393</v>
      </c>
      <c r="AA15" s="2">
        <f t="shared" si="7"/>
        <v>0.66449611215382842</v>
      </c>
      <c r="AB15" s="2">
        <f t="shared" si="8"/>
        <v>0.53636131666241393</v>
      </c>
      <c r="AC15" s="2" t="e">
        <f>NA()</f>
        <v>#N/A</v>
      </c>
    </row>
    <row r="16" spans="1:32" x14ac:dyDescent="0.25">
      <c r="A16" t="s">
        <v>40</v>
      </c>
      <c r="B16">
        <v>5696</v>
      </c>
      <c r="C16">
        <v>2689</v>
      </c>
      <c r="D16">
        <v>35567</v>
      </c>
      <c r="E16">
        <v>22637</v>
      </c>
      <c r="F16" t="s">
        <v>11</v>
      </c>
      <c r="G16" t="s">
        <v>11</v>
      </c>
      <c r="H16" s="1" t="s">
        <v>41</v>
      </c>
      <c r="I16" t="b">
        <f t="shared" si="2"/>
        <v>0</v>
      </c>
      <c r="J16" t="b">
        <f t="shared" si="2"/>
        <v>0</v>
      </c>
      <c r="K16" t="b">
        <f t="shared" si="3"/>
        <v>0</v>
      </c>
      <c r="M16" t="s">
        <v>262</v>
      </c>
      <c r="N16">
        <f>P4/N11</f>
        <v>0.12502245592897307</v>
      </c>
      <c r="S16">
        <f t="shared" si="4"/>
        <v>0.63646076419152586</v>
      </c>
      <c r="T16">
        <f t="shared" si="5"/>
        <v>0.47208567415730335</v>
      </c>
      <c r="U16">
        <f t="shared" si="0"/>
        <v>0</v>
      </c>
      <c r="V16">
        <f t="shared" si="1"/>
        <v>0</v>
      </c>
      <c r="Y16">
        <f t="shared" si="6"/>
        <v>0.47208567415730335</v>
      </c>
      <c r="AA16" s="2">
        <f t="shared" si="7"/>
        <v>0.63646076419152586</v>
      </c>
      <c r="AB16" s="2">
        <f t="shared" si="8"/>
        <v>0.47208567415730335</v>
      </c>
      <c r="AC16" s="2" t="e">
        <f>NA()</f>
        <v>#N/A</v>
      </c>
    </row>
    <row r="17" spans="1:29" x14ac:dyDescent="0.25">
      <c r="A17" t="s">
        <v>42</v>
      </c>
      <c r="B17">
        <v>4213</v>
      </c>
      <c r="C17">
        <v>1955</v>
      </c>
      <c r="D17">
        <v>30504</v>
      </c>
      <c r="E17">
        <v>18649</v>
      </c>
      <c r="F17" t="s">
        <v>32</v>
      </c>
      <c r="G17" t="s">
        <v>32</v>
      </c>
      <c r="H17" s="1" t="s">
        <v>43</v>
      </c>
      <c r="I17" t="b">
        <f t="shared" si="2"/>
        <v>1</v>
      </c>
      <c r="J17" t="b">
        <f t="shared" si="2"/>
        <v>1</v>
      </c>
      <c r="K17" t="b">
        <f t="shared" si="3"/>
        <v>0</v>
      </c>
      <c r="S17">
        <f t="shared" si="4"/>
        <v>0.61136244426960396</v>
      </c>
      <c r="T17">
        <f t="shared" si="5"/>
        <v>0.46403987657251367</v>
      </c>
      <c r="U17">
        <f t="shared" si="0"/>
        <v>5.5587808417997098E-2</v>
      </c>
      <c r="V17">
        <f t="shared" si="1"/>
        <v>4.5516913536230948E-2</v>
      </c>
      <c r="Y17">
        <f t="shared" si="6"/>
        <v>0.46403987657251367</v>
      </c>
      <c r="AA17" s="2">
        <f t="shared" si="7"/>
        <v>0.61136244426960396</v>
      </c>
      <c r="AB17" s="2" t="e">
        <f t="shared" si="8"/>
        <v>#N/A</v>
      </c>
      <c r="AC17" s="2" t="e">
        <f>NA()</f>
        <v>#N/A</v>
      </c>
    </row>
    <row r="18" spans="1:29" x14ac:dyDescent="0.25">
      <c r="A18" t="s">
        <v>44</v>
      </c>
      <c r="B18">
        <v>2372</v>
      </c>
      <c r="C18">
        <v>982</v>
      </c>
      <c r="D18">
        <v>19463</v>
      </c>
      <c r="E18">
        <v>11516</v>
      </c>
      <c r="F18" t="s">
        <v>11</v>
      </c>
      <c r="G18" t="s">
        <v>11</v>
      </c>
      <c r="H18" s="1" t="s">
        <v>45</v>
      </c>
      <c r="I18" t="b">
        <f t="shared" si="2"/>
        <v>0</v>
      </c>
      <c r="J18" t="b">
        <f t="shared" si="2"/>
        <v>0</v>
      </c>
      <c r="K18" t="b">
        <f t="shared" si="3"/>
        <v>0</v>
      </c>
      <c r="S18">
        <f t="shared" si="4"/>
        <v>0.59168679032009452</v>
      </c>
      <c r="T18">
        <f t="shared" si="5"/>
        <v>0.41399662731871839</v>
      </c>
      <c r="U18">
        <f t="shared" si="0"/>
        <v>0</v>
      </c>
      <c r="V18">
        <f t="shared" si="1"/>
        <v>0</v>
      </c>
      <c r="Y18">
        <f t="shared" si="6"/>
        <v>0.41399662731871839</v>
      </c>
      <c r="AA18" s="2">
        <f t="shared" si="7"/>
        <v>0.59168679032009452</v>
      </c>
      <c r="AB18" s="2">
        <f t="shared" si="8"/>
        <v>0.41399662731871839</v>
      </c>
      <c r="AC18" s="2" t="e">
        <f>NA()</f>
        <v>#N/A</v>
      </c>
    </row>
    <row r="19" spans="1:29" x14ac:dyDescent="0.25">
      <c r="A19" t="s">
        <v>46</v>
      </c>
      <c r="B19">
        <v>2832</v>
      </c>
      <c r="C19">
        <v>1457</v>
      </c>
      <c r="D19">
        <v>25673</v>
      </c>
      <c r="E19">
        <v>17813</v>
      </c>
      <c r="F19" t="s">
        <v>32</v>
      </c>
      <c r="G19" t="s">
        <v>32</v>
      </c>
      <c r="H19" s="1" t="s">
        <v>47</v>
      </c>
      <c r="I19" t="b">
        <f t="shared" si="2"/>
        <v>1</v>
      </c>
      <c r="J19" t="b">
        <f t="shared" si="2"/>
        <v>1</v>
      </c>
      <c r="K19" t="b">
        <f t="shared" si="3"/>
        <v>0</v>
      </c>
      <c r="M19" t="s">
        <v>264</v>
      </c>
      <c r="S19">
        <f t="shared" si="4"/>
        <v>0.69384177930121138</v>
      </c>
      <c r="T19">
        <f t="shared" si="5"/>
        <v>0.51447740112994356</v>
      </c>
      <c r="U19">
        <f t="shared" si="0"/>
        <v>3.7366407177727934E-2</v>
      </c>
      <c r="V19">
        <f t="shared" si="1"/>
        <v>3.059670048293521E-2</v>
      </c>
      <c r="Y19">
        <f t="shared" si="6"/>
        <v>0.51447740112994356</v>
      </c>
      <c r="AA19" s="2">
        <f t="shared" si="7"/>
        <v>0.69384177930121138</v>
      </c>
      <c r="AB19" s="2" t="e">
        <f t="shared" si="8"/>
        <v>#N/A</v>
      </c>
      <c r="AC19" s="2" t="e">
        <f>NA()</f>
        <v>#N/A</v>
      </c>
    </row>
    <row r="20" spans="1:29" x14ac:dyDescent="0.25">
      <c r="A20" t="s">
        <v>48</v>
      </c>
      <c r="B20">
        <v>2072</v>
      </c>
      <c r="C20">
        <v>1041</v>
      </c>
      <c r="D20">
        <v>13638</v>
      </c>
      <c r="E20">
        <v>9114</v>
      </c>
      <c r="F20" t="s">
        <v>11</v>
      </c>
      <c r="G20" t="s">
        <v>11</v>
      </c>
      <c r="H20" s="1" t="s">
        <v>49</v>
      </c>
      <c r="I20" t="b">
        <f t="shared" si="2"/>
        <v>0</v>
      </c>
      <c r="J20" t="b">
        <f t="shared" si="2"/>
        <v>0</v>
      </c>
      <c r="K20" t="b">
        <f t="shared" si="3"/>
        <v>0</v>
      </c>
      <c r="M20">
        <f>16000-'14 Compound'!C4</f>
        <v>0</v>
      </c>
      <c r="S20">
        <f t="shared" si="4"/>
        <v>0.66827980642322926</v>
      </c>
      <c r="T20">
        <f t="shared" si="5"/>
        <v>0.50241312741312738</v>
      </c>
      <c r="U20">
        <f t="shared" si="0"/>
        <v>0</v>
      </c>
      <c r="V20">
        <f t="shared" si="1"/>
        <v>0</v>
      </c>
      <c r="Y20">
        <f t="shared" si="6"/>
        <v>0.50241312741312738</v>
      </c>
      <c r="AA20" s="2">
        <f t="shared" si="7"/>
        <v>0.66827980642322926</v>
      </c>
      <c r="AB20" s="2">
        <f t="shared" si="8"/>
        <v>0.50241312741312738</v>
      </c>
      <c r="AC20" s="2" t="e">
        <f>NA()</f>
        <v>#N/A</v>
      </c>
    </row>
    <row r="21" spans="1:29" x14ac:dyDescent="0.25">
      <c r="A21" t="s">
        <v>50</v>
      </c>
      <c r="B21">
        <v>1830</v>
      </c>
      <c r="C21">
        <v>686</v>
      </c>
      <c r="D21">
        <v>11562</v>
      </c>
      <c r="E21">
        <v>5595</v>
      </c>
      <c r="F21" t="s">
        <v>11</v>
      </c>
      <c r="G21" t="s">
        <v>11</v>
      </c>
      <c r="H21" s="1" t="s">
        <v>51</v>
      </c>
      <c r="I21" t="b">
        <f t="shared" si="2"/>
        <v>0</v>
      </c>
      <c r="J21" t="b">
        <f t="shared" si="2"/>
        <v>0</v>
      </c>
      <c r="K21" t="b">
        <f t="shared" si="3"/>
        <v>0</v>
      </c>
      <c r="S21">
        <f t="shared" si="4"/>
        <v>0.48391281785158274</v>
      </c>
      <c r="T21">
        <f t="shared" si="5"/>
        <v>0.37486338797814206</v>
      </c>
      <c r="U21">
        <f t="shared" si="0"/>
        <v>0</v>
      </c>
      <c r="V21">
        <f t="shared" si="1"/>
        <v>0</v>
      </c>
      <c r="Y21">
        <f t="shared" si="6"/>
        <v>0.37486338797814206</v>
      </c>
      <c r="AA21" s="2">
        <f t="shared" si="7"/>
        <v>0.48391281785158274</v>
      </c>
      <c r="AB21" s="2">
        <f t="shared" si="8"/>
        <v>0.37486338797814206</v>
      </c>
      <c r="AC21" s="2" t="e">
        <f>NA()</f>
        <v>#N/A</v>
      </c>
    </row>
    <row r="22" spans="1:29" x14ac:dyDescent="0.25">
      <c r="A22" t="s">
        <v>52</v>
      </c>
      <c r="B22">
        <v>4667</v>
      </c>
      <c r="C22">
        <v>1529</v>
      </c>
      <c r="D22">
        <v>23806</v>
      </c>
      <c r="E22">
        <v>10777</v>
      </c>
      <c r="F22" t="s">
        <v>11</v>
      </c>
      <c r="G22" t="s">
        <v>11</v>
      </c>
      <c r="H22" s="1" t="s">
        <v>53</v>
      </c>
      <c r="I22" t="b">
        <f t="shared" si="2"/>
        <v>0</v>
      </c>
      <c r="J22" t="b">
        <f t="shared" si="2"/>
        <v>0</v>
      </c>
      <c r="K22" t="b">
        <f t="shared" si="3"/>
        <v>0</v>
      </c>
      <c r="M22">
        <v>15432</v>
      </c>
      <c r="S22">
        <f t="shared" si="4"/>
        <v>0.45270099974796268</v>
      </c>
      <c r="T22">
        <f t="shared" si="5"/>
        <v>0.32761945575316048</v>
      </c>
      <c r="U22">
        <f t="shared" si="0"/>
        <v>0</v>
      </c>
      <c r="V22">
        <f t="shared" si="1"/>
        <v>0</v>
      </c>
      <c r="Y22">
        <f t="shared" si="6"/>
        <v>0.32761945575316048</v>
      </c>
      <c r="AA22" s="2">
        <f t="shared" si="7"/>
        <v>0.45270099974796268</v>
      </c>
      <c r="AB22" s="2">
        <f t="shared" si="8"/>
        <v>0.32761945575316048</v>
      </c>
      <c r="AC22" s="2" t="e">
        <f>NA()</f>
        <v>#N/A</v>
      </c>
    </row>
    <row r="23" spans="1:29" x14ac:dyDescent="0.25">
      <c r="A23" t="s">
        <v>54</v>
      </c>
      <c r="B23">
        <v>1017</v>
      </c>
      <c r="C23">
        <v>330</v>
      </c>
      <c r="D23">
        <v>5771</v>
      </c>
      <c r="E23">
        <v>2804</v>
      </c>
      <c r="F23" t="s">
        <v>11</v>
      </c>
      <c r="G23" t="s">
        <v>11</v>
      </c>
      <c r="H23" s="1" t="s">
        <v>55</v>
      </c>
      <c r="I23" t="b">
        <f t="shared" si="2"/>
        <v>0</v>
      </c>
      <c r="J23" t="b">
        <f t="shared" si="2"/>
        <v>0</v>
      </c>
      <c r="K23" t="b">
        <f t="shared" si="3"/>
        <v>0</v>
      </c>
      <c r="S23">
        <f t="shared" si="4"/>
        <v>0.48587766418298389</v>
      </c>
      <c r="T23">
        <f t="shared" si="5"/>
        <v>0.32448377581120946</v>
      </c>
      <c r="U23">
        <f t="shared" si="0"/>
        <v>0</v>
      </c>
      <c r="V23">
        <f t="shared" si="1"/>
        <v>0</v>
      </c>
      <c r="Y23">
        <f t="shared" si="6"/>
        <v>0.32448377581120946</v>
      </c>
      <c r="AA23" s="2">
        <f t="shared" si="7"/>
        <v>0.48587766418298389</v>
      </c>
      <c r="AB23" s="2">
        <f t="shared" si="8"/>
        <v>0.32448377581120946</v>
      </c>
      <c r="AC23" s="2" t="e">
        <f>NA()</f>
        <v>#N/A</v>
      </c>
    </row>
    <row r="24" spans="1:29" x14ac:dyDescent="0.25">
      <c r="A24" t="s">
        <v>56</v>
      </c>
      <c r="B24">
        <v>2883</v>
      </c>
      <c r="C24">
        <v>1221</v>
      </c>
      <c r="D24">
        <v>18955</v>
      </c>
      <c r="E24">
        <v>9609</v>
      </c>
      <c r="F24" t="s">
        <v>11</v>
      </c>
      <c r="G24" t="s">
        <v>11</v>
      </c>
      <c r="H24" s="1" t="s">
        <v>57</v>
      </c>
      <c r="I24" t="b">
        <f t="shared" si="2"/>
        <v>0</v>
      </c>
      <c r="J24" t="b">
        <f t="shared" si="2"/>
        <v>0</v>
      </c>
      <c r="K24" t="b">
        <f t="shared" si="3"/>
        <v>0</v>
      </c>
      <c r="M24" t="s">
        <v>248</v>
      </c>
      <c r="N24" t="s">
        <v>266</v>
      </c>
      <c r="S24">
        <f t="shared" si="4"/>
        <v>0.50693748351358481</v>
      </c>
      <c r="T24">
        <f t="shared" si="5"/>
        <v>0.42351716961498437</v>
      </c>
      <c r="U24">
        <f t="shared" si="0"/>
        <v>0</v>
      </c>
      <c r="V24">
        <f t="shared" si="1"/>
        <v>0</v>
      </c>
      <c r="Y24">
        <f t="shared" si="6"/>
        <v>0.42351716961498437</v>
      </c>
      <c r="AA24" s="2">
        <f t="shared" si="7"/>
        <v>0.50693748351358481</v>
      </c>
      <c r="AB24" s="2">
        <f t="shared" si="8"/>
        <v>0.42351716961498437</v>
      </c>
      <c r="AC24" s="2" t="e">
        <f>NA()</f>
        <v>#N/A</v>
      </c>
    </row>
    <row r="25" spans="1:29" x14ac:dyDescent="0.25">
      <c r="A25" t="s">
        <v>58</v>
      </c>
      <c r="B25">
        <v>8656</v>
      </c>
      <c r="C25">
        <v>3217</v>
      </c>
      <c r="D25">
        <v>59688</v>
      </c>
      <c r="E25">
        <v>32247</v>
      </c>
      <c r="F25" t="s">
        <v>11</v>
      </c>
      <c r="G25" t="s">
        <v>11</v>
      </c>
      <c r="H25" s="1" t="s">
        <v>59</v>
      </c>
      <c r="I25" t="b">
        <f t="shared" si="2"/>
        <v>0</v>
      </c>
      <c r="J25" t="b">
        <f t="shared" si="2"/>
        <v>0</v>
      </c>
      <c r="K25" t="b">
        <f t="shared" si="3"/>
        <v>0</v>
      </c>
      <c r="M25">
        <f>O10+M20</f>
        <v>2220654</v>
      </c>
      <c r="N25">
        <f>N10-M25</f>
        <v>2251517</v>
      </c>
      <c r="S25">
        <f t="shared" si="4"/>
        <v>0.54025934861278646</v>
      </c>
      <c r="T25">
        <f t="shared" si="5"/>
        <v>0.3716497227356747</v>
      </c>
      <c r="U25">
        <f t="shared" si="0"/>
        <v>0</v>
      </c>
      <c r="V25">
        <f t="shared" si="1"/>
        <v>0</v>
      </c>
      <c r="Y25">
        <f t="shared" si="6"/>
        <v>0.3716497227356747</v>
      </c>
      <c r="AA25" s="2">
        <f t="shared" si="7"/>
        <v>0.54025934861278646</v>
      </c>
      <c r="AB25" s="2">
        <f t="shared" si="8"/>
        <v>0.3716497227356747</v>
      </c>
      <c r="AC25" s="2" t="e">
        <f>NA()</f>
        <v>#N/A</v>
      </c>
    </row>
    <row r="26" spans="1:29" x14ac:dyDescent="0.25">
      <c r="A26" t="s">
        <v>60</v>
      </c>
      <c r="B26">
        <v>9951</v>
      </c>
      <c r="C26">
        <v>3979</v>
      </c>
      <c r="D26">
        <v>69880</v>
      </c>
      <c r="E26">
        <v>36416</v>
      </c>
      <c r="F26" t="s">
        <v>11</v>
      </c>
      <c r="G26" t="s">
        <v>11</v>
      </c>
      <c r="H26" s="1" t="s">
        <v>61</v>
      </c>
      <c r="I26" t="b">
        <f t="shared" si="2"/>
        <v>0</v>
      </c>
      <c r="J26" t="b">
        <f t="shared" si="2"/>
        <v>0</v>
      </c>
      <c r="K26" t="b">
        <f t="shared" si="3"/>
        <v>0</v>
      </c>
      <c r="S26">
        <f t="shared" si="4"/>
        <v>0.52112192329708074</v>
      </c>
      <c r="T26">
        <f t="shared" si="5"/>
        <v>0.39985931062204805</v>
      </c>
      <c r="U26">
        <f t="shared" si="0"/>
        <v>0</v>
      </c>
      <c r="V26">
        <f t="shared" si="1"/>
        <v>0</v>
      </c>
      <c r="Y26">
        <f t="shared" si="6"/>
        <v>0.39985931062204805</v>
      </c>
      <c r="AA26" s="2">
        <f t="shared" si="7"/>
        <v>0.52112192329708074</v>
      </c>
      <c r="AB26" s="2">
        <f t="shared" si="8"/>
        <v>0.39985931062204805</v>
      </c>
      <c r="AC26" s="2" t="e">
        <f>NA()</f>
        <v>#N/A</v>
      </c>
    </row>
    <row r="27" spans="1:29" x14ac:dyDescent="0.25">
      <c r="A27" t="s">
        <v>62</v>
      </c>
      <c r="B27">
        <v>2749</v>
      </c>
      <c r="C27">
        <v>1369</v>
      </c>
      <c r="D27">
        <v>22260</v>
      </c>
      <c r="E27">
        <v>13017</v>
      </c>
      <c r="F27" t="s">
        <v>11</v>
      </c>
      <c r="G27" t="s">
        <v>11</v>
      </c>
      <c r="H27" s="1" t="s">
        <v>63</v>
      </c>
      <c r="I27" t="b">
        <f t="shared" si="2"/>
        <v>0</v>
      </c>
      <c r="J27" t="b">
        <f t="shared" si="2"/>
        <v>0</v>
      </c>
      <c r="K27" t="b">
        <f t="shared" si="3"/>
        <v>0</v>
      </c>
      <c r="M27" t="s">
        <v>267</v>
      </c>
      <c r="S27">
        <f t="shared" si="4"/>
        <v>0.58477088948787059</v>
      </c>
      <c r="T27">
        <f t="shared" si="5"/>
        <v>0.49799927246271369</v>
      </c>
      <c r="U27">
        <f t="shared" si="0"/>
        <v>0</v>
      </c>
      <c r="V27">
        <f t="shared" si="1"/>
        <v>0</v>
      </c>
      <c r="Y27">
        <f t="shared" si="6"/>
        <v>0.49799927246271369</v>
      </c>
      <c r="AA27" s="2">
        <f t="shared" si="7"/>
        <v>0.58477088948787059</v>
      </c>
      <c r="AB27" s="2">
        <f t="shared" si="8"/>
        <v>0.49799927246271369</v>
      </c>
      <c r="AC27" s="2" t="e">
        <f>NA()</f>
        <v>#N/A</v>
      </c>
    </row>
    <row r="28" spans="1:29" x14ac:dyDescent="0.25">
      <c r="A28" t="s">
        <v>64</v>
      </c>
      <c r="B28">
        <v>6453</v>
      </c>
      <c r="C28">
        <v>3254</v>
      </c>
      <c r="D28">
        <v>50618</v>
      </c>
      <c r="E28">
        <v>30139</v>
      </c>
      <c r="F28" t="s">
        <v>11</v>
      </c>
      <c r="G28" t="s">
        <v>11</v>
      </c>
      <c r="H28" s="1" t="s">
        <v>65</v>
      </c>
      <c r="I28" t="b">
        <f t="shared" si="2"/>
        <v>0</v>
      </c>
      <c r="J28" t="b">
        <f t="shared" si="2"/>
        <v>0</v>
      </c>
      <c r="K28" t="b">
        <f t="shared" si="3"/>
        <v>0</v>
      </c>
      <c r="M28" t="str">
        <f>IF(N25&gt;M25,N24,M24)</f>
        <v>Van der Bellen</v>
      </c>
      <c r="P28" t="str">
        <f>M27&amp;M28</f>
        <v>Sieger: Van der Bellen</v>
      </c>
      <c r="S28">
        <f t="shared" si="4"/>
        <v>0.59542060136710262</v>
      </c>
      <c r="T28">
        <f t="shared" si="5"/>
        <v>0.5042615837594917</v>
      </c>
      <c r="U28">
        <f t="shared" si="0"/>
        <v>0</v>
      </c>
      <c r="V28">
        <f t="shared" si="1"/>
        <v>0</v>
      </c>
      <c r="Y28">
        <f t="shared" si="6"/>
        <v>0.5042615837594917</v>
      </c>
      <c r="AA28" s="2">
        <f t="shared" si="7"/>
        <v>0.59542060136710262</v>
      </c>
      <c r="AB28" s="2">
        <f t="shared" si="8"/>
        <v>0.5042615837594917</v>
      </c>
      <c r="AC28" s="2" t="e">
        <f>NA()</f>
        <v>#N/A</v>
      </c>
    </row>
    <row r="29" spans="1:29" x14ac:dyDescent="0.25">
      <c r="A29" t="s">
        <v>66</v>
      </c>
      <c r="B29">
        <v>3304</v>
      </c>
      <c r="C29">
        <v>1554</v>
      </c>
      <c r="D29">
        <v>19356</v>
      </c>
      <c r="E29">
        <v>11226</v>
      </c>
      <c r="F29" t="s">
        <v>11</v>
      </c>
      <c r="G29" t="s">
        <v>11</v>
      </c>
      <c r="H29" s="1" t="s">
        <v>67</v>
      </c>
      <c r="I29" t="b">
        <f t="shared" si="2"/>
        <v>0</v>
      </c>
      <c r="J29" t="b">
        <f t="shared" si="2"/>
        <v>0</v>
      </c>
      <c r="K29" t="b">
        <f t="shared" si="3"/>
        <v>0</v>
      </c>
      <c r="S29">
        <f t="shared" si="4"/>
        <v>0.57997520148791071</v>
      </c>
      <c r="T29">
        <f t="shared" si="5"/>
        <v>0.47033898305084748</v>
      </c>
      <c r="U29">
        <f t="shared" si="0"/>
        <v>0</v>
      </c>
      <c r="V29">
        <f t="shared" si="1"/>
        <v>0</v>
      </c>
      <c r="Y29">
        <f t="shared" si="6"/>
        <v>0.47033898305084748</v>
      </c>
      <c r="AA29" s="2">
        <f t="shared" si="7"/>
        <v>0.57997520148791071</v>
      </c>
      <c r="AB29" s="2">
        <f t="shared" si="8"/>
        <v>0.47033898305084748</v>
      </c>
      <c r="AC29" s="2" t="e">
        <f>NA()</f>
        <v>#N/A</v>
      </c>
    </row>
    <row r="30" spans="1:29" x14ac:dyDescent="0.25">
      <c r="A30" t="s">
        <v>68</v>
      </c>
      <c r="B30">
        <v>3831</v>
      </c>
      <c r="C30">
        <v>1765</v>
      </c>
      <c r="D30">
        <v>26766</v>
      </c>
      <c r="E30">
        <v>15740</v>
      </c>
      <c r="F30" t="s">
        <v>11</v>
      </c>
      <c r="G30" t="s">
        <v>11</v>
      </c>
      <c r="H30" s="1" t="s">
        <v>69</v>
      </c>
      <c r="I30" t="b">
        <f t="shared" si="2"/>
        <v>0</v>
      </c>
      <c r="J30" t="b">
        <f t="shared" si="2"/>
        <v>0</v>
      </c>
      <c r="K30" t="b">
        <f t="shared" si="3"/>
        <v>0</v>
      </c>
      <c r="M30" t="b">
        <f>'14 Compound'!C5</f>
        <v>0</v>
      </c>
      <c r="S30">
        <f t="shared" si="4"/>
        <v>0.5880594784428006</v>
      </c>
      <c r="T30">
        <f t="shared" si="5"/>
        <v>0.46071521795875753</v>
      </c>
      <c r="U30">
        <f t="shared" si="0"/>
        <v>0</v>
      </c>
      <c r="V30">
        <f t="shared" si="1"/>
        <v>0</v>
      </c>
      <c r="Y30">
        <f t="shared" si="6"/>
        <v>0.46071521795875753</v>
      </c>
      <c r="AA30" s="2">
        <f t="shared" si="7"/>
        <v>0.5880594784428006</v>
      </c>
      <c r="AB30" s="2">
        <f t="shared" si="8"/>
        <v>0.46071521795875753</v>
      </c>
      <c r="AC30" s="2" t="e">
        <f>NA()</f>
        <v>#N/A</v>
      </c>
    </row>
    <row r="31" spans="1:29" x14ac:dyDescent="0.25">
      <c r="A31" t="s">
        <v>70</v>
      </c>
      <c r="B31">
        <v>2900</v>
      </c>
      <c r="C31">
        <v>1338</v>
      </c>
      <c r="D31">
        <v>16644</v>
      </c>
      <c r="E31">
        <v>9978</v>
      </c>
      <c r="F31" t="s">
        <v>11</v>
      </c>
      <c r="G31" t="s">
        <v>11</v>
      </c>
      <c r="H31" s="1" t="s">
        <v>71</v>
      </c>
      <c r="I31" t="b">
        <f t="shared" si="2"/>
        <v>0</v>
      </c>
      <c r="J31" t="b">
        <f t="shared" si="2"/>
        <v>0</v>
      </c>
      <c r="K31" t="b">
        <f t="shared" si="3"/>
        <v>0</v>
      </c>
      <c r="S31">
        <f t="shared" si="4"/>
        <v>0.59949531362653208</v>
      </c>
      <c r="T31">
        <f t="shared" si="5"/>
        <v>0.4613793103448276</v>
      </c>
      <c r="U31">
        <f t="shared" si="0"/>
        <v>0</v>
      </c>
      <c r="V31">
        <f t="shared" si="1"/>
        <v>0</v>
      </c>
      <c r="Y31">
        <f t="shared" si="6"/>
        <v>0.4613793103448276</v>
      </c>
      <c r="AA31" s="2">
        <f t="shared" si="7"/>
        <v>0.59949531362653208</v>
      </c>
      <c r="AB31" s="2">
        <f t="shared" si="8"/>
        <v>0.4613793103448276</v>
      </c>
      <c r="AC31" s="2" t="e">
        <f>NA()</f>
        <v>#N/A</v>
      </c>
    </row>
    <row r="32" spans="1:29" x14ac:dyDescent="0.25">
      <c r="A32" t="s">
        <v>72</v>
      </c>
      <c r="B32">
        <v>6701</v>
      </c>
      <c r="C32">
        <v>2705</v>
      </c>
      <c r="D32">
        <v>39812</v>
      </c>
      <c r="E32">
        <v>19933</v>
      </c>
      <c r="F32" t="s">
        <v>11</v>
      </c>
      <c r="G32" t="s">
        <v>11</v>
      </c>
      <c r="H32" s="1" t="s">
        <v>73</v>
      </c>
      <c r="I32" t="b">
        <f t="shared" si="2"/>
        <v>0</v>
      </c>
      <c r="J32" t="b">
        <f t="shared" si="2"/>
        <v>0</v>
      </c>
      <c r="K32" t="b">
        <f t="shared" si="3"/>
        <v>0</v>
      </c>
      <c r="S32">
        <f t="shared" si="4"/>
        <v>0.50067818748116144</v>
      </c>
      <c r="T32">
        <f t="shared" si="5"/>
        <v>0.40367109386658706</v>
      </c>
      <c r="U32">
        <f t="shared" si="0"/>
        <v>0</v>
      </c>
      <c r="V32">
        <f t="shared" si="1"/>
        <v>0</v>
      </c>
      <c r="Y32">
        <f t="shared" si="6"/>
        <v>0.40367109386658706</v>
      </c>
      <c r="AA32" s="2">
        <f t="shared" si="7"/>
        <v>0.50067818748116144</v>
      </c>
      <c r="AB32" s="2">
        <f t="shared" si="8"/>
        <v>0.40367109386658706</v>
      </c>
      <c r="AC32" s="2" t="e">
        <f>NA()</f>
        <v>#N/A</v>
      </c>
    </row>
    <row r="33" spans="1:29" x14ac:dyDescent="0.25">
      <c r="A33" t="s">
        <v>74</v>
      </c>
      <c r="B33">
        <v>4492</v>
      </c>
      <c r="C33">
        <v>1934</v>
      </c>
      <c r="D33">
        <v>31374</v>
      </c>
      <c r="E33">
        <v>17670</v>
      </c>
      <c r="F33" t="s">
        <v>11</v>
      </c>
      <c r="G33" t="s">
        <v>11</v>
      </c>
      <c r="H33" s="1" t="s">
        <v>75</v>
      </c>
      <c r="I33" t="b">
        <f t="shared" si="2"/>
        <v>0</v>
      </c>
      <c r="J33" t="b">
        <f t="shared" si="2"/>
        <v>0</v>
      </c>
      <c r="K33" t="b">
        <f t="shared" si="3"/>
        <v>0</v>
      </c>
      <c r="S33">
        <f t="shared" si="4"/>
        <v>0.56320520175941857</v>
      </c>
      <c r="T33">
        <f t="shared" si="5"/>
        <v>0.43054318788958146</v>
      </c>
      <c r="U33">
        <f t="shared" si="0"/>
        <v>0</v>
      </c>
      <c r="V33">
        <f t="shared" si="1"/>
        <v>0</v>
      </c>
      <c r="Y33">
        <f t="shared" si="6"/>
        <v>0.43054318788958146</v>
      </c>
      <c r="AA33" s="2">
        <f t="shared" si="7"/>
        <v>0.56320520175941857</v>
      </c>
      <c r="AB33" s="2">
        <f t="shared" si="8"/>
        <v>0.43054318788958146</v>
      </c>
      <c r="AC33" s="2" t="e">
        <f>NA()</f>
        <v>#N/A</v>
      </c>
    </row>
    <row r="34" spans="1:29" x14ac:dyDescent="0.25">
      <c r="A34" t="s">
        <v>76</v>
      </c>
      <c r="B34">
        <v>2261</v>
      </c>
      <c r="C34">
        <v>958</v>
      </c>
      <c r="D34">
        <v>13285</v>
      </c>
      <c r="E34">
        <v>7575</v>
      </c>
      <c r="F34" t="s">
        <v>11</v>
      </c>
      <c r="G34" t="s">
        <v>11</v>
      </c>
      <c r="H34" s="1" t="s">
        <v>77</v>
      </c>
      <c r="I34" t="b">
        <f t="shared" si="2"/>
        <v>0</v>
      </c>
      <c r="J34" t="b">
        <f t="shared" si="2"/>
        <v>0</v>
      </c>
      <c r="K34" t="b">
        <f t="shared" si="3"/>
        <v>0</v>
      </c>
      <c r="S34">
        <f t="shared" si="4"/>
        <v>0.57019194580353783</v>
      </c>
      <c r="T34">
        <f t="shared" si="5"/>
        <v>0.4237063246351172</v>
      </c>
      <c r="U34">
        <f t="shared" ref="U34:U65" si="9">IF(I34,$B34/$P$3,0)</f>
        <v>0</v>
      </c>
      <c r="V34">
        <f t="shared" ref="V34:V65" si="10">IF(J34,$B34/$P$4,0)</f>
        <v>0</v>
      </c>
      <c r="Y34">
        <f t="shared" si="6"/>
        <v>0.4237063246351172</v>
      </c>
      <c r="AA34" s="2">
        <f t="shared" si="7"/>
        <v>0.57019194580353783</v>
      </c>
      <c r="AB34" s="2">
        <f t="shared" si="8"/>
        <v>0.4237063246351172</v>
      </c>
      <c r="AC34" s="2" t="e">
        <f>NA()</f>
        <v>#N/A</v>
      </c>
    </row>
    <row r="35" spans="1:29" x14ac:dyDescent="0.25">
      <c r="A35" t="s">
        <v>78</v>
      </c>
      <c r="B35">
        <v>6504</v>
      </c>
      <c r="C35">
        <v>2986</v>
      </c>
      <c r="D35">
        <v>39494</v>
      </c>
      <c r="E35">
        <v>23373</v>
      </c>
      <c r="F35" t="s">
        <v>11</v>
      </c>
      <c r="G35" t="s">
        <v>11</v>
      </c>
      <c r="H35" s="1" t="s">
        <v>79</v>
      </c>
      <c r="I35" t="b">
        <f t="shared" si="2"/>
        <v>0</v>
      </c>
      <c r="J35" t="b">
        <f t="shared" si="2"/>
        <v>0</v>
      </c>
      <c r="K35" t="b">
        <f t="shared" si="3"/>
        <v>0</v>
      </c>
      <c r="S35">
        <f t="shared" si="4"/>
        <v>0.59181141439205953</v>
      </c>
      <c r="T35">
        <f t="shared" si="5"/>
        <v>0.45910209102091021</v>
      </c>
      <c r="U35">
        <f t="shared" si="9"/>
        <v>0</v>
      </c>
      <c r="V35">
        <f t="shared" si="10"/>
        <v>0</v>
      </c>
      <c r="Y35">
        <f t="shared" si="6"/>
        <v>0.45910209102091021</v>
      </c>
      <c r="AA35" s="2">
        <f t="shared" si="7"/>
        <v>0.59181141439205953</v>
      </c>
      <c r="AB35" s="2">
        <f t="shared" si="8"/>
        <v>0.45910209102091021</v>
      </c>
      <c r="AC35" s="2" t="e">
        <f>NA()</f>
        <v>#N/A</v>
      </c>
    </row>
    <row r="36" spans="1:29" x14ac:dyDescent="0.25">
      <c r="A36" t="s">
        <v>80</v>
      </c>
      <c r="B36">
        <v>5894</v>
      </c>
      <c r="C36">
        <v>2828</v>
      </c>
      <c r="D36">
        <v>40393</v>
      </c>
      <c r="E36">
        <v>23853</v>
      </c>
      <c r="F36" t="s">
        <v>11</v>
      </c>
      <c r="G36" t="s">
        <v>11</v>
      </c>
      <c r="H36" s="1" t="s">
        <v>81</v>
      </c>
      <c r="I36" t="b">
        <f t="shared" si="2"/>
        <v>0</v>
      </c>
      <c r="J36" t="b">
        <f t="shared" si="2"/>
        <v>0</v>
      </c>
      <c r="K36" t="b">
        <f t="shared" si="3"/>
        <v>0</v>
      </c>
      <c r="S36">
        <f t="shared" si="4"/>
        <v>0.59052311043992767</v>
      </c>
      <c r="T36">
        <f t="shared" si="5"/>
        <v>0.47980997624703087</v>
      </c>
      <c r="U36">
        <f t="shared" si="9"/>
        <v>0</v>
      </c>
      <c r="V36">
        <f t="shared" si="10"/>
        <v>0</v>
      </c>
      <c r="Y36">
        <f t="shared" si="6"/>
        <v>0.47980997624703087</v>
      </c>
      <c r="AA36" s="2">
        <f t="shared" si="7"/>
        <v>0.59052311043992767</v>
      </c>
      <c r="AB36" s="2">
        <f t="shared" si="8"/>
        <v>0.47980997624703087</v>
      </c>
      <c r="AC36" s="2" t="e">
        <f>NA()</f>
        <v>#N/A</v>
      </c>
    </row>
    <row r="37" spans="1:29" x14ac:dyDescent="0.25">
      <c r="A37" t="s">
        <v>82</v>
      </c>
      <c r="B37">
        <v>11385</v>
      </c>
      <c r="C37">
        <v>3576</v>
      </c>
      <c r="D37">
        <v>58348</v>
      </c>
      <c r="E37">
        <v>23678</v>
      </c>
      <c r="F37" t="s">
        <v>11</v>
      </c>
      <c r="G37" t="s">
        <v>11</v>
      </c>
      <c r="H37" s="1" t="s">
        <v>83</v>
      </c>
      <c r="I37" t="b">
        <f t="shared" si="2"/>
        <v>0</v>
      </c>
      <c r="J37" t="b">
        <f t="shared" si="2"/>
        <v>0</v>
      </c>
      <c r="K37" t="b">
        <f t="shared" si="3"/>
        <v>0</v>
      </c>
      <c r="S37">
        <f t="shared" si="4"/>
        <v>0.40580654006992528</v>
      </c>
      <c r="T37">
        <f t="shared" si="5"/>
        <v>0.31409749670619236</v>
      </c>
      <c r="U37">
        <f t="shared" si="9"/>
        <v>0</v>
      </c>
      <c r="V37">
        <f t="shared" si="10"/>
        <v>0</v>
      </c>
      <c r="Y37">
        <f t="shared" si="6"/>
        <v>0.31409749670619236</v>
      </c>
      <c r="AA37" s="2">
        <f t="shared" si="7"/>
        <v>0.40580654006992528</v>
      </c>
      <c r="AB37" s="2">
        <f t="shared" si="8"/>
        <v>0.31409749670619236</v>
      </c>
      <c r="AC37" s="2" t="e">
        <f>NA()</f>
        <v>#N/A</v>
      </c>
    </row>
    <row r="38" spans="1:29" x14ac:dyDescent="0.25">
      <c r="A38" t="s">
        <v>84</v>
      </c>
      <c r="B38">
        <v>6445</v>
      </c>
      <c r="C38">
        <v>3074</v>
      </c>
      <c r="D38">
        <v>45002</v>
      </c>
      <c r="E38">
        <v>26626</v>
      </c>
      <c r="F38" t="s">
        <v>11</v>
      </c>
      <c r="G38" t="s">
        <v>11</v>
      </c>
      <c r="H38" s="1" t="s">
        <v>85</v>
      </c>
      <c r="I38" t="b">
        <f t="shared" si="2"/>
        <v>0</v>
      </c>
      <c r="J38" t="b">
        <f t="shared" si="2"/>
        <v>0</v>
      </c>
      <c r="K38" t="b">
        <f t="shared" si="3"/>
        <v>0</v>
      </c>
      <c r="S38">
        <f t="shared" si="4"/>
        <v>0.59166259277365452</v>
      </c>
      <c r="T38">
        <f t="shared" si="5"/>
        <v>0.47695888285492632</v>
      </c>
      <c r="U38">
        <f t="shared" si="9"/>
        <v>0</v>
      </c>
      <c r="V38">
        <f t="shared" si="10"/>
        <v>0</v>
      </c>
      <c r="Y38">
        <f t="shared" si="6"/>
        <v>0.47695888285492632</v>
      </c>
      <c r="AA38" s="2">
        <f t="shared" si="7"/>
        <v>0.59166259277365452</v>
      </c>
      <c r="AB38" s="2">
        <f t="shared" si="8"/>
        <v>0.47695888285492632</v>
      </c>
      <c r="AC38" s="2" t="e">
        <f>NA()</f>
        <v>#N/A</v>
      </c>
    </row>
    <row r="39" spans="1:29" x14ac:dyDescent="0.25">
      <c r="A39" t="s">
        <v>86</v>
      </c>
      <c r="B39">
        <v>7476</v>
      </c>
      <c r="C39">
        <v>3040</v>
      </c>
      <c r="D39">
        <v>52493</v>
      </c>
      <c r="E39">
        <v>28704</v>
      </c>
      <c r="F39" t="s">
        <v>11</v>
      </c>
      <c r="G39" t="s">
        <v>11</v>
      </c>
      <c r="H39" s="1" t="s">
        <v>87</v>
      </c>
      <c r="I39" t="b">
        <f t="shared" si="2"/>
        <v>0</v>
      </c>
      <c r="J39" t="b">
        <f t="shared" si="2"/>
        <v>0</v>
      </c>
      <c r="K39" t="b">
        <f t="shared" si="3"/>
        <v>0</v>
      </c>
      <c r="S39">
        <f t="shared" si="4"/>
        <v>0.54681576591164538</v>
      </c>
      <c r="T39">
        <f t="shared" si="5"/>
        <v>0.40663456393793473</v>
      </c>
      <c r="U39">
        <f t="shared" si="9"/>
        <v>0</v>
      </c>
      <c r="V39">
        <f t="shared" si="10"/>
        <v>0</v>
      </c>
      <c r="Y39">
        <f t="shared" si="6"/>
        <v>0.40663456393793473</v>
      </c>
      <c r="AA39" s="2">
        <f t="shared" si="7"/>
        <v>0.54681576591164538</v>
      </c>
      <c r="AB39" s="2">
        <f t="shared" si="8"/>
        <v>0.40663456393793473</v>
      </c>
      <c r="AC39" s="2" t="e">
        <f>NA()</f>
        <v>#N/A</v>
      </c>
    </row>
    <row r="40" spans="1:29" x14ac:dyDescent="0.25">
      <c r="A40" t="s">
        <v>88</v>
      </c>
      <c r="B40">
        <v>3235</v>
      </c>
      <c r="C40">
        <v>1231</v>
      </c>
      <c r="D40">
        <v>21524</v>
      </c>
      <c r="E40">
        <v>12504</v>
      </c>
      <c r="F40" t="s">
        <v>11</v>
      </c>
      <c r="G40" t="s">
        <v>11</v>
      </c>
      <c r="H40" s="1" t="s">
        <v>89</v>
      </c>
      <c r="I40" t="b">
        <f t="shared" si="2"/>
        <v>0</v>
      </c>
      <c r="J40" t="b">
        <f t="shared" si="2"/>
        <v>0</v>
      </c>
      <c r="K40" t="b">
        <f t="shared" si="3"/>
        <v>0</v>
      </c>
      <c r="S40">
        <f t="shared" si="4"/>
        <v>0.58093291209812303</v>
      </c>
      <c r="T40">
        <f t="shared" si="5"/>
        <v>0.38052550231839261</v>
      </c>
      <c r="U40">
        <f t="shared" si="9"/>
        <v>0</v>
      </c>
      <c r="V40">
        <f t="shared" si="10"/>
        <v>0</v>
      </c>
      <c r="Y40">
        <f t="shared" si="6"/>
        <v>0.38052550231839261</v>
      </c>
      <c r="AA40" s="2">
        <f t="shared" si="7"/>
        <v>0.58093291209812303</v>
      </c>
      <c r="AB40" s="2">
        <f t="shared" si="8"/>
        <v>0.38052550231839261</v>
      </c>
      <c r="AC40" s="2" t="e">
        <f>NA()</f>
        <v>#N/A</v>
      </c>
    </row>
    <row r="41" spans="1:29" x14ac:dyDescent="0.25">
      <c r="A41" t="s">
        <v>90</v>
      </c>
      <c r="B41">
        <v>5253</v>
      </c>
      <c r="C41">
        <v>2206</v>
      </c>
      <c r="D41">
        <v>38613</v>
      </c>
      <c r="E41">
        <v>20639</v>
      </c>
      <c r="F41" t="s">
        <v>11</v>
      </c>
      <c r="G41" t="s">
        <v>11</v>
      </c>
      <c r="H41" s="1" t="s">
        <v>91</v>
      </c>
      <c r="I41" t="b">
        <f t="shared" si="2"/>
        <v>0</v>
      </c>
      <c r="J41" t="b">
        <f t="shared" si="2"/>
        <v>0</v>
      </c>
      <c r="K41" t="b">
        <f t="shared" si="3"/>
        <v>0</v>
      </c>
      <c r="S41">
        <f t="shared" si="4"/>
        <v>0.53450910315178823</v>
      </c>
      <c r="T41">
        <f t="shared" si="5"/>
        <v>0.41995050447363413</v>
      </c>
      <c r="U41">
        <f t="shared" si="9"/>
        <v>0</v>
      </c>
      <c r="V41">
        <f t="shared" si="10"/>
        <v>0</v>
      </c>
      <c r="Y41">
        <f t="shared" si="6"/>
        <v>0.41995050447363413</v>
      </c>
      <c r="AA41" s="2">
        <f t="shared" si="7"/>
        <v>0.53450910315178823</v>
      </c>
      <c r="AB41" s="2">
        <f t="shared" si="8"/>
        <v>0.41995050447363413</v>
      </c>
      <c r="AC41" s="2" t="e">
        <f>NA()</f>
        <v>#N/A</v>
      </c>
    </row>
    <row r="42" spans="1:29" x14ac:dyDescent="0.25">
      <c r="A42" t="s">
        <v>92</v>
      </c>
      <c r="B42">
        <v>2513</v>
      </c>
      <c r="C42">
        <v>1342</v>
      </c>
      <c r="D42">
        <v>14210</v>
      </c>
      <c r="E42">
        <v>9018</v>
      </c>
      <c r="F42" t="s">
        <v>11</v>
      </c>
      <c r="G42" t="s">
        <v>11</v>
      </c>
      <c r="H42" s="1" t="s">
        <v>93</v>
      </c>
      <c r="I42" t="b">
        <f t="shared" si="2"/>
        <v>0</v>
      </c>
      <c r="J42" t="b">
        <f t="shared" si="2"/>
        <v>0</v>
      </c>
      <c r="K42" t="b">
        <f t="shared" si="3"/>
        <v>0</v>
      </c>
      <c r="S42">
        <f t="shared" si="4"/>
        <v>0.63462350457424344</v>
      </c>
      <c r="T42">
        <f t="shared" si="5"/>
        <v>0.53402307998408272</v>
      </c>
      <c r="U42">
        <f t="shared" si="9"/>
        <v>0</v>
      </c>
      <c r="V42">
        <f t="shared" si="10"/>
        <v>0</v>
      </c>
      <c r="Y42">
        <f t="shared" si="6"/>
        <v>0.53402307998408272</v>
      </c>
      <c r="AA42" s="2">
        <f t="shared" si="7"/>
        <v>0.63462350457424344</v>
      </c>
      <c r="AB42" s="2">
        <f t="shared" si="8"/>
        <v>0.53402307998408272</v>
      </c>
      <c r="AC42" s="2" t="e">
        <f>NA()</f>
        <v>#N/A</v>
      </c>
    </row>
    <row r="43" spans="1:29" x14ac:dyDescent="0.25">
      <c r="A43" t="s">
        <v>94</v>
      </c>
      <c r="B43">
        <v>5006</v>
      </c>
      <c r="C43">
        <v>2429</v>
      </c>
      <c r="D43">
        <v>40757</v>
      </c>
      <c r="E43">
        <v>24350</v>
      </c>
      <c r="F43" t="s">
        <v>11</v>
      </c>
      <c r="G43" t="s">
        <v>11</v>
      </c>
      <c r="H43" s="1" t="s">
        <v>95</v>
      </c>
      <c r="I43" t="b">
        <f t="shared" si="2"/>
        <v>0</v>
      </c>
      <c r="J43" t="b">
        <f t="shared" si="2"/>
        <v>0</v>
      </c>
      <c r="K43" t="b">
        <f t="shared" si="3"/>
        <v>0</v>
      </c>
      <c r="S43">
        <f t="shared" si="4"/>
        <v>0.59744338395858376</v>
      </c>
      <c r="T43">
        <f t="shared" si="5"/>
        <v>0.48521773871354373</v>
      </c>
      <c r="U43">
        <f t="shared" si="9"/>
        <v>0</v>
      </c>
      <c r="V43">
        <f t="shared" si="10"/>
        <v>0</v>
      </c>
      <c r="Y43">
        <f t="shared" si="6"/>
        <v>0.48521773871354373</v>
      </c>
      <c r="AA43" s="2">
        <f t="shared" si="7"/>
        <v>0.59744338395858376</v>
      </c>
      <c r="AB43" s="2">
        <f t="shared" si="8"/>
        <v>0.48521773871354373</v>
      </c>
      <c r="AC43" s="2" t="e">
        <f>NA()</f>
        <v>#N/A</v>
      </c>
    </row>
    <row r="44" spans="1:29" x14ac:dyDescent="0.25">
      <c r="A44" t="s">
        <v>96</v>
      </c>
      <c r="B44">
        <v>9876</v>
      </c>
      <c r="C44">
        <v>3757</v>
      </c>
      <c r="D44">
        <v>57981</v>
      </c>
      <c r="E44">
        <v>27133</v>
      </c>
      <c r="F44" t="s">
        <v>32</v>
      </c>
      <c r="G44" t="s">
        <v>32</v>
      </c>
      <c r="H44" s="1" t="s">
        <v>97</v>
      </c>
      <c r="I44" t="b">
        <f t="shared" si="2"/>
        <v>1</v>
      </c>
      <c r="J44" t="b">
        <f t="shared" si="2"/>
        <v>1</v>
      </c>
      <c r="K44" t="b">
        <f t="shared" si="3"/>
        <v>0</v>
      </c>
      <c r="S44">
        <f t="shared" si="4"/>
        <v>0.46796364326244805</v>
      </c>
      <c r="T44">
        <f t="shared" si="5"/>
        <v>0.38041717294451194</v>
      </c>
      <c r="U44">
        <f t="shared" si="9"/>
        <v>0.13030742842063597</v>
      </c>
      <c r="V44">
        <f t="shared" si="10"/>
        <v>0.1066995105824393</v>
      </c>
      <c r="Y44">
        <f t="shared" si="6"/>
        <v>0.38041717294451194</v>
      </c>
      <c r="AA44" s="2">
        <f t="shared" si="7"/>
        <v>0.46796364326244805</v>
      </c>
      <c r="AB44" s="2" t="e">
        <f t="shared" si="8"/>
        <v>#N/A</v>
      </c>
      <c r="AC44" s="2" t="e">
        <f>NA()</f>
        <v>#N/A</v>
      </c>
    </row>
    <row r="45" spans="1:29" x14ac:dyDescent="0.25">
      <c r="A45" t="s">
        <v>98</v>
      </c>
      <c r="B45">
        <v>3344</v>
      </c>
      <c r="C45">
        <v>1523</v>
      </c>
      <c r="D45">
        <v>23447</v>
      </c>
      <c r="E45">
        <v>14575</v>
      </c>
      <c r="F45" t="s">
        <v>11</v>
      </c>
      <c r="G45" t="s">
        <v>11</v>
      </c>
      <c r="H45" s="1" t="s">
        <v>99</v>
      </c>
      <c r="I45" t="b">
        <f t="shared" si="2"/>
        <v>0</v>
      </c>
      <c r="J45" t="b">
        <f t="shared" si="2"/>
        <v>0</v>
      </c>
      <c r="K45" t="b">
        <f t="shared" si="3"/>
        <v>0</v>
      </c>
      <c r="S45">
        <f t="shared" si="4"/>
        <v>0.62161470550603493</v>
      </c>
      <c r="T45">
        <f t="shared" si="5"/>
        <v>0.45544258373205743</v>
      </c>
      <c r="U45">
        <f t="shared" si="9"/>
        <v>0</v>
      </c>
      <c r="V45">
        <f t="shared" si="10"/>
        <v>0</v>
      </c>
      <c r="Y45">
        <f t="shared" si="6"/>
        <v>0.45544258373205743</v>
      </c>
      <c r="AA45" s="2">
        <f t="shared" si="7"/>
        <v>0.62161470550603493</v>
      </c>
      <c r="AB45" s="2">
        <f t="shared" si="8"/>
        <v>0.45544258373205743</v>
      </c>
      <c r="AC45" s="2" t="e">
        <f>NA()</f>
        <v>#N/A</v>
      </c>
    </row>
    <row r="46" spans="1:29" x14ac:dyDescent="0.25">
      <c r="A46" t="s">
        <v>100</v>
      </c>
      <c r="B46">
        <v>19642</v>
      </c>
      <c r="C46">
        <v>5648</v>
      </c>
      <c r="D46">
        <v>73616</v>
      </c>
      <c r="E46">
        <v>29048</v>
      </c>
      <c r="F46" t="s">
        <v>11</v>
      </c>
      <c r="G46" t="s">
        <v>11</v>
      </c>
      <c r="H46" s="1" t="s">
        <v>101</v>
      </c>
      <c r="I46" t="b">
        <f t="shared" si="2"/>
        <v>0</v>
      </c>
      <c r="J46" t="b">
        <f t="shared" si="2"/>
        <v>0</v>
      </c>
      <c r="K46" t="b">
        <f t="shared" si="3"/>
        <v>0</v>
      </c>
      <c r="S46">
        <f t="shared" si="4"/>
        <v>0.39458813301456203</v>
      </c>
      <c r="T46">
        <f t="shared" si="5"/>
        <v>0.28754709296405662</v>
      </c>
      <c r="U46">
        <f t="shared" si="9"/>
        <v>0</v>
      </c>
      <c r="V46">
        <f t="shared" si="10"/>
        <v>0</v>
      </c>
      <c r="Y46">
        <f t="shared" si="6"/>
        <v>0.28754709296405662</v>
      </c>
      <c r="AA46" s="2">
        <f t="shared" si="7"/>
        <v>0.39458813301456203</v>
      </c>
      <c r="AB46" s="2">
        <f t="shared" si="8"/>
        <v>0.28754709296405662</v>
      </c>
      <c r="AC46" s="2" t="e">
        <f>NA()</f>
        <v>#N/A</v>
      </c>
    </row>
    <row r="47" spans="1:29" x14ac:dyDescent="0.25">
      <c r="A47" t="s">
        <v>102</v>
      </c>
      <c r="B47">
        <v>2503</v>
      </c>
      <c r="C47">
        <v>838</v>
      </c>
      <c r="D47">
        <v>16070</v>
      </c>
      <c r="E47">
        <v>7591</v>
      </c>
      <c r="F47" t="s">
        <v>11</v>
      </c>
      <c r="G47" t="s">
        <v>11</v>
      </c>
      <c r="H47" s="1" t="s">
        <v>103</v>
      </c>
      <c r="I47" t="b">
        <f t="shared" si="2"/>
        <v>0</v>
      </c>
      <c r="J47" t="b">
        <f t="shared" si="2"/>
        <v>0</v>
      </c>
      <c r="K47" t="b">
        <f t="shared" si="3"/>
        <v>0</v>
      </c>
      <c r="S47">
        <f t="shared" si="4"/>
        <v>0.47237087741132544</v>
      </c>
      <c r="T47">
        <f t="shared" si="5"/>
        <v>0.33479824210946862</v>
      </c>
      <c r="U47">
        <f t="shared" si="9"/>
        <v>0</v>
      </c>
      <c r="V47">
        <f t="shared" si="10"/>
        <v>0</v>
      </c>
      <c r="Y47">
        <f t="shared" si="6"/>
        <v>0.33479824210946862</v>
      </c>
      <c r="AA47" s="2">
        <f t="shared" si="7"/>
        <v>0.47237087741132544</v>
      </c>
      <c r="AB47" s="2">
        <f t="shared" si="8"/>
        <v>0.33479824210946862</v>
      </c>
      <c r="AC47" s="2" t="e">
        <f>NA()</f>
        <v>#N/A</v>
      </c>
    </row>
    <row r="48" spans="1:29" x14ac:dyDescent="0.25">
      <c r="A48" t="s">
        <v>104</v>
      </c>
      <c r="B48">
        <v>4223</v>
      </c>
      <c r="C48">
        <v>1758</v>
      </c>
      <c r="D48">
        <v>22133</v>
      </c>
      <c r="E48">
        <v>10955</v>
      </c>
      <c r="F48" t="s">
        <v>11</v>
      </c>
      <c r="G48" t="s">
        <v>11</v>
      </c>
      <c r="H48" s="1" t="s">
        <v>105</v>
      </c>
      <c r="I48" t="b">
        <f t="shared" si="2"/>
        <v>0</v>
      </c>
      <c r="J48" t="b">
        <f t="shared" si="2"/>
        <v>0</v>
      </c>
      <c r="K48" t="b">
        <f t="shared" si="3"/>
        <v>0</v>
      </c>
      <c r="S48">
        <f t="shared" si="4"/>
        <v>0.49496227352821581</v>
      </c>
      <c r="T48">
        <f t="shared" si="5"/>
        <v>0.4162917357328913</v>
      </c>
      <c r="U48">
        <f t="shared" si="9"/>
        <v>0</v>
      </c>
      <c r="V48">
        <f t="shared" si="10"/>
        <v>0</v>
      </c>
      <c r="Y48">
        <f t="shared" si="6"/>
        <v>0.4162917357328913</v>
      </c>
      <c r="AA48" s="2">
        <f t="shared" si="7"/>
        <v>0.49496227352821581</v>
      </c>
      <c r="AB48" s="2">
        <f t="shared" si="8"/>
        <v>0.4162917357328913</v>
      </c>
      <c r="AC48" s="2" t="e">
        <f>NA()</f>
        <v>#N/A</v>
      </c>
    </row>
    <row r="49" spans="1:29" x14ac:dyDescent="0.25">
      <c r="A49" t="s">
        <v>106</v>
      </c>
      <c r="B49">
        <v>7681</v>
      </c>
      <c r="C49">
        <v>3659</v>
      </c>
      <c r="D49">
        <v>42225</v>
      </c>
      <c r="E49">
        <v>26071</v>
      </c>
      <c r="F49" t="s">
        <v>11</v>
      </c>
      <c r="G49" t="s">
        <v>11</v>
      </c>
      <c r="H49" s="1" t="s">
        <v>107</v>
      </c>
      <c r="I49" t="b">
        <f t="shared" si="2"/>
        <v>0</v>
      </c>
      <c r="J49" t="b">
        <f t="shared" si="2"/>
        <v>0</v>
      </c>
      <c r="K49" t="b">
        <f t="shared" si="3"/>
        <v>0</v>
      </c>
      <c r="S49">
        <f t="shared" si="4"/>
        <v>0.61743043220840732</v>
      </c>
      <c r="T49">
        <f t="shared" si="5"/>
        <v>0.4763702642885041</v>
      </c>
      <c r="U49">
        <f t="shared" si="9"/>
        <v>0</v>
      </c>
      <c r="V49">
        <f t="shared" si="10"/>
        <v>0</v>
      </c>
      <c r="Y49">
        <f t="shared" si="6"/>
        <v>0.4763702642885041</v>
      </c>
      <c r="AA49" s="2">
        <f t="shared" si="7"/>
        <v>0.61743043220840732</v>
      </c>
      <c r="AB49" s="2">
        <f t="shared" si="8"/>
        <v>0.4763702642885041</v>
      </c>
      <c r="AC49" s="2" t="e">
        <f>NA()</f>
        <v>#N/A</v>
      </c>
    </row>
    <row r="50" spans="1:29" x14ac:dyDescent="0.25">
      <c r="A50" t="s">
        <v>108</v>
      </c>
      <c r="B50">
        <v>2683</v>
      </c>
      <c r="C50">
        <v>1171</v>
      </c>
      <c r="D50">
        <v>15889</v>
      </c>
      <c r="E50">
        <v>8628</v>
      </c>
      <c r="F50" t="s">
        <v>11</v>
      </c>
      <c r="G50" t="s">
        <v>11</v>
      </c>
      <c r="H50" s="1" t="s">
        <v>109</v>
      </c>
      <c r="I50" t="b">
        <f t="shared" si="2"/>
        <v>0</v>
      </c>
      <c r="J50" t="b">
        <f t="shared" si="2"/>
        <v>0</v>
      </c>
      <c r="K50" t="b">
        <f t="shared" si="3"/>
        <v>0</v>
      </c>
      <c r="S50">
        <f t="shared" si="4"/>
        <v>0.54301718169803004</v>
      </c>
      <c r="T50">
        <f t="shared" si="5"/>
        <v>0.43645173313455088</v>
      </c>
      <c r="U50">
        <f t="shared" si="9"/>
        <v>0</v>
      </c>
      <c r="V50">
        <f t="shared" si="10"/>
        <v>0</v>
      </c>
      <c r="Y50">
        <f t="shared" si="6"/>
        <v>0.43645173313455088</v>
      </c>
      <c r="AA50" s="2">
        <f t="shared" si="7"/>
        <v>0.54301718169803004</v>
      </c>
      <c r="AB50" s="2">
        <f t="shared" si="8"/>
        <v>0.43645173313455088</v>
      </c>
      <c r="AC50" s="2" t="e">
        <f>NA()</f>
        <v>#N/A</v>
      </c>
    </row>
    <row r="51" spans="1:29" x14ac:dyDescent="0.25">
      <c r="A51" t="s">
        <v>110</v>
      </c>
      <c r="B51">
        <v>5938</v>
      </c>
      <c r="C51">
        <v>2312</v>
      </c>
      <c r="D51">
        <v>32666</v>
      </c>
      <c r="E51">
        <v>16765</v>
      </c>
      <c r="F51" t="s">
        <v>32</v>
      </c>
      <c r="G51" t="s">
        <v>32</v>
      </c>
      <c r="H51" s="1" t="s">
        <v>111</v>
      </c>
      <c r="I51" t="b">
        <f t="shared" si="2"/>
        <v>1</v>
      </c>
      <c r="J51" t="b">
        <f t="shared" si="2"/>
        <v>1</v>
      </c>
      <c r="K51" t="b">
        <f t="shared" si="3"/>
        <v>0</v>
      </c>
      <c r="S51">
        <f t="shared" si="4"/>
        <v>0.5132247596889733</v>
      </c>
      <c r="T51">
        <f t="shared" si="5"/>
        <v>0.38935668575277871</v>
      </c>
      <c r="U51">
        <f t="shared" si="9"/>
        <v>7.8348067027312313E-2</v>
      </c>
      <c r="V51">
        <f t="shared" si="10"/>
        <v>6.4153674953273052E-2</v>
      </c>
      <c r="Y51">
        <f t="shared" si="6"/>
        <v>0.38935668575277871</v>
      </c>
      <c r="AA51" s="2">
        <f t="shared" si="7"/>
        <v>0.5132247596889733</v>
      </c>
      <c r="AB51" s="2" t="e">
        <f t="shared" si="8"/>
        <v>#N/A</v>
      </c>
      <c r="AC51" s="2" t="e">
        <f>NA()</f>
        <v>#N/A</v>
      </c>
    </row>
    <row r="52" spans="1:29" x14ac:dyDescent="0.25">
      <c r="A52" t="s">
        <v>112</v>
      </c>
      <c r="B52">
        <v>9920</v>
      </c>
      <c r="C52">
        <v>3555</v>
      </c>
      <c r="D52">
        <v>45256</v>
      </c>
      <c r="E52">
        <v>21891</v>
      </c>
      <c r="F52" t="s">
        <v>11</v>
      </c>
      <c r="G52" t="s">
        <v>11</v>
      </c>
      <c r="H52" s="1" t="s">
        <v>113</v>
      </c>
      <c r="I52" t="b">
        <f t="shared" si="2"/>
        <v>0</v>
      </c>
      <c r="J52" t="b">
        <f t="shared" si="2"/>
        <v>0</v>
      </c>
      <c r="K52" t="b">
        <f t="shared" si="3"/>
        <v>0</v>
      </c>
      <c r="S52">
        <f t="shared" si="4"/>
        <v>0.48371486653703377</v>
      </c>
      <c r="T52">
        <f t="shared" si="5"/>
        <v>0.35836693548387094</v>
      </c>
      <c r="U52">
        <f t="shared" si="9"/>
        <v>0</v>
      </c>
      <c r="V52">
        <f t="shared" si="10"/>
        <v>0</v>
      </c>
      <c r="Y52">
        <f t="shared" si="6"/>
        <v>0.35836693548387094</v>
      </c>
      <c r="AA52" s="2">
        <f t="shared" si="7"/>
        <v>0.48371486653703377</v>
      </c>
      <c r="AB52" s="2">
        <f t="shared" si="8"/>
        <v>0.35836693548387094</v>
      </c>
      <c r="AC52" s="2" t="e">
        <f>NA()</f>
        <v>#N/A</v>
      </c>
    </row>
    <row r="53" spans="1:29" x14ac:dyDescent="0.25">
      <c r="A53" t="s">
        <v>114</v>
      </c>
      <c r="B53">
        <v>6045</v>
      </c>
      <c r="C53">
        <v>2644</v>
      </c>
      <c r="D53">
        <v>30535</v>
      </c>
      <c r="E53">
        <v>16773</v>
      </c>
      <c r="F53" t="s">
        <v>11</v>
      </c>
      <c r="G53" t="s">
        <v>11</v>
      </c>
      <c r="H53" s="1" t="s">
        <v>115</v>
      </c>
      <c r="I53" t="b">
        <f t="shared" si="2"/>
        <v>0</v>
      </c>
      <c r="J53" t="b">
        <f t="shared" si="2"/>
        <v>0</v>
      </c>
      <c r="K53" t="b">
        <f t="shared" si="3"/>
        <v>0</v>
      </c>
      <c r="S53">
        <f t="shared" si="4"/>
        <v>0.54930407728835762</v>
      </c>
      <c r="T53">
        <f t="shared" si="5"/>
        <v>0.43738626964433414</v>
      </c>
      <c r="U53">
        <f t="shared" si="9"/>
        <v>0</v>
      </c>
      <c r="V53">
        <f t="shared" si="10"/>
        <v>0</v>
      </c>
      <c r="Y53">
        <f t="shared" si="6"/>
        <v>0.43738626964433414</v>
      </c>
      <c r="AA53" s="2">
        <f t="shared" si="7"/>
        <v>0.54930407728835762</v>
      </c>
      <c r="AB53" s="2">
        <f t="shared" si="8"/>
        <v>0.43738626964433414</v>
      </c>
      <c r="AC53" s="2" t="e">
        <f>NA()</f>
        <v>#N/A</v>
      </c>
    </row>
    <row r="54" spans="1:29" x14ac:dyDescent="0.25">
      <c r="A54" t="s">
        <v>116</v>
      </c>
      <c r="B54">
        <v>5085</v>
      </c>
      <c r="C54">
        <v>2286</v>
      </c>
      <c r="D54">
        <v>25158</v>
      </c>
      <c r="E54">
        <v>13623</v>
      </c>
      <c r="F54" t="s">
        <v>11</v>
      </c>
      <c r="G54" t="s">
        <v>11</v>
      </c>
      <c r="H54" s="1" t="s">
        <v>117</v>
      </c>
      <c r="I54" t="b">
        <f t="shared" si="2"/>
        <v>0</v>
      </c>
      <c r="J54" t="b">
        <f t="shared" si="2"/>
        <v>0</v>
      </c>
      <c r="K54" t="b">
        <f t="shared" si="3"/>
        <v>0</v>
      </c>
      <c r="S54">
        <f t="shared" si="4"/>
        <v>0.54149773431910331</v>
      </c>
      <c r="T54">
        <f t="shared" si="5"/>
        <v>0.44955752212389383</v>
      </c>
      <c r="U54">
        <f t="shared" si="9"/>
        <v>0</v>
      </c>
      <c r="V54">
        <f t="shared" si="10"/>
        <v>0</v>
      </c>
      <c r="Y54">
        <f t="shared" si="6"/>
        <v>0.44955752212389383</v>
      </c>
      <c r="AA54" s="2">
        <f t="shared" si="7"/>
        <v>0.54149773431910331</v>
      </c>
      <c r="AB54" s="2">
        <f t="shared" si="8"/>
        <v>0.44955752212389383</v>
      </c>
      <c r="AC54" s="2" t="e">
        <f>NA()</f>
        <v>#N/A</v>
      </c>
    </row>
    <row r="55" spans="1:29" x14ac:dyDescent="0.25">
      <c r="A55" t="s">
        <v>118</v>
      </c>
      <c r="B55">
        <v>12060</v>
      </c>
      <c r="C55">
        <v>4398</v>
      </c>
      <c r="D55">
        <v>63812</v>
      </c>
      <c r="E55">
        <v>30367</v>
      </c>
      <c r="F55" t="s">
        <v>11</v>
      </c>
      <c r="G55" t="s">
        <v>11</v>
      </c>
      <c r="H55" s="1" t="s">
        <v>119</v>
      </c>
      <c r="I55" t="b">
        <f t="shared" si="2"/>
        <v>0</v>
      </c>
      <c r="J55" t="b">
        <f t="shared" si="2"/>
        <v>0</v>
      </c>
      <c r="K55" t="b">
        <f t="shared" si="3"/>
        <v>0</v>
      </c>
      <c r="S55">
        <f t="shared" si="4"/>
        <v>0.4758822791951357</v>
      </c>
      <c r="T55">
        <f t="shared" si="5"/>
        <v>0.36467661691542291</v>
      </c>
      <c r="U55">
        <f t="shared" si="9"/>
        <v>0</v>
      </c>
      <c r="V55">
        <f t="shared" si="10"/>
        <v>0</v>
      </c>
      <c r="Y55">
        <f t="shared" si="6"/>
        <v>0.36467661691542291</v>
      </c>
      <c r="AA55" s="2">
        <f t="shared" si="7"/>
        <v>0.4758822791951357</v>
      </c>
      <c r="AB55" s="2">
        <f t="shared" si="8"/>
        <v>0.36467661691542291</v>
      </c>
      <c r="AC55" s="2" t="e">
        <f>NA()</f>
        <v>#N/A</v>
      </c>
    </row>
    <row r="56" spans="1:29" x14ac:dyDescent="0.25">
      <c r="A56" t="s">
        <v>120</v>
      </c>
      <c r="B56">
        <v>6107</v>
      </c>
      <c r="C56">
        <v>2446</v>
      </c>
      <c r="D56">
        <v>31920</v>
      </c>
      <c r="E56">
        <v>16112</v>
      </c>
      <c r="F56" t="s">
        <v>11</v>
      </c>
      <c r="G56" t="s">
        <v>11</v>
      </c>
      <c r="H56" s="1" t="s">
        <v>121</v>
      </c>
      <c r="I56" t="b">
        <f t="shared" si="2"/>
        <v>0</v>
      </c>
      <c r="J56" t="b">
        <f t="shared" si="2"/>
        <v>0</v>
      </c>
      <c r="K56" t="b">
        <f t="shared" si="3"/>
        <v>0</v>
      </c>
      <c r="S56">
        <f t="shared" si="4"/>
        <v>0.50476190476190474</v>
      </c>
      <c r="T56">
        <f t="shared" si="5"/>
        <v>0.4005239888652366</v>
      </c>
      <c r="U56">
        <f t="shared" si="9"/>
        <v>0</v>
      </c>
      <c r="V56">
        <f t="shared" si="10"/>
        <v>0</v>
      </c>
      <c r="Y56">
        <f t="shared" si="6"/>
        <v>0.4005239888652366</v>
      </c>
      <c r="AA56" s="2">
        <f t="shared" si="7"/>
        <v>0.50476190476190474</v>
      </c>
      <c r="AB56" s="2">
        <f t="shared" si="8"/>
        <v>0.4005239888652366</v>
      </c>
      <c r="AC56" s="2" t="e">
        <f>NA()</f>
        <v>#N/A</v>
      </c>
    </row>
    <row r="57" spans="1:29" x14ac:dyDescent="0.25">
      <c r="A57" t="s">
        <v>122</v>
      </c>
      <c r="B57">
        <v>5715</v>
      </c>
      <c r="C57">
        <v>2723</v>
      </c>
      <c r="D57">
        <v>26122</v>
      </c>
      <c r="E57">
        <v>15171</v>
      </c>
      <c r="F57" t="s">
        <v>11</v>
      </c>
      <c r="G57" t="s">
        <v>11</v>
      </c>
      <c r="H57" s="1" t="s">
        <v>123</v>
      </c>
      <c r="I57" t="b">
        <f t="shared" si="2"/>
        <v>0</v>
      </c>
      <c r="J57" t="b">
        <f t="shared" si="2"/>
        <v>0</v>
      </c>
      <c r="K57" t="b">
        <f t="shared" si="3"/>
        <v>0</v>
      </c>
      <c r="S57">
        <f t="shared" si="4"/>
        <v>0.58077482581731876</v>
      </c>
      <c r="T57">
        <f t="shared" si="5"/>
        <v>0.47646544181977252</v>
      </c>
      <c r="U57">
        <f t="shared" si="9"/>
        <v>0</v>
      </c>
      <c r="V57">
        <f t="shared" si="10"/>
        <v>0</v>
      </c>
      <c r="Y57">
        <f t="shared" si="6"/>
        <v>0.47646544181977252</v>
      </c>
      <c r="AA57" s="2">
        <f t="shared" si="7"/>
        <v>0.58077482581731876</v>
      </c>
      <c r="AB57" s="2">
        <f t="shared" si="8"/>
        <v>0.47646544181977252</v>
      </c>
      <c r="AC57" s="2" t="e">
        <f>NA()</f>
        <v>#N/A</v>
      </c>
    </row>
    <row r="58" spans="1:29" x14ac:dyDescent="0.25">
      <c r="A58" t="s">
        <v>124</v>
      </c>
      <c r="B58">
        <v>4780</v>
      </c>
      <c r="C58">
        <v>1928</v>
      </c>
      <c r="D58">
        <v>27040</v>
      </c>
      <c r="E58">
        <v>14161</v>
      </c>
      <c r="F58" t="s">
        <v>11</v>
      </c>
      <c r="G58" t="s">
        <v>11</v>
      </c>
      <c r="H58" s="1" t="s">
        <v>125</v>
      </c>
      <c r="I58" t="b">
        <f t="shared" si="2"/>
        <v>0</v>
      </c>
      <c r="J58" t="b">
        <f t="shared" si="2"/>
        <v>0</v>
      </c>
      <c r="K58" t="b">
        <f t="shared" si="3"/>
        <v>0</v>
      </c>
      <c r="S58">
        <f t="shared" si="4"/>
        <v>0.52370562130177511</v>
      </c>
      <c r="T58">
        <f t="shared" si="5"/>
        <v>0.40334728033472805</v>
      </c>
      <c r="U58">
        <f t="shared" si="9"/>
        <v>0</v>
      </c>
      <c r="V58">
        <f t="shared" si="10"/>
        <v>0</v>
      </c>
      <c r="Y58">
        <f t="shared" si="6"/>
        <v>0.40334728033472805</v>
      </c>
      <c r="AA58" s="2">
        <f t="shared" si="7"/>
        <v>0.52370562130177511</v>
      </c>
      <c r="AB58" s="2">
        <f t="shared" si="8"/>
        <v>0.40334728033472805</v>
      </c>
      <c r="AC58" s="2" t="e">
        <f>NA()</f>
        <v>#N/A</v>
      </c>
    </row>
    <row r="59" spans="1:29" x14ac:dyDescent="0.25">
      <c r="A59" t="s">
        <v>126</v>
      </c>
      <c r="B59">
        <v>4646</v>
      </c>
      <c r="C59">
        <v>2124</v>
      </c>
      <c r="D59">
        <v>25950</v>
      </c>
      <c r="E59">
        <v>15651</v>
      </c>
      <c r="F59" t="s">
        <v>11</v>
      </c>
      <c r="G59" t="s">
        <v>11</v>
      </c>
      <c r="H59" s="1" t="s">
        <v>127</v>
      </c>
      <c r="I59" t="b">
        <f t="shared" si="2"/>
        <v>0</v>
      </c>
      <c r="J59" t="b">
        <f t="shared" si="2"/>
        <v>0</v>
      </c>
      <c r="K59" t="b">
        <f t="shared" si="3"/>
        <v>0</v>
      </c>
      <c r="S59">
        <f t="shared" si="4"/>
        <v>0.60312138728323694</v>
      </c>
      <c r="T59">
        <f t="shared" si="5"/>
        <v>0.45716745587602237</v>
      </c>
      <c r="U59">
        <f t="shared" si="9"/>
        <v>0</v>
      </c>
      <c r="V59">
        <f t="shared" si="10"/>
        <v>0</v>
      </c>
      <c r="Y59">
        <f t="shared" si="6"/>
        <v>0.45716745587602237</v>
      </c>
      <c r="AA59" s="2">
        <f t="shared" si="7"/>
        <v>0.60312138728323694</v>
      </c>
      <c r="AB59" s="2">
        <f t="shared" si="8"/>
        <v>0.45716745587602237</v>
      </c>
      <c r="AC59" s="2" t="e">
        <f>NA()</f>
        <v>#N/A</v>
      </c>
    </row>
    <row r="60" spans="1:29" x14ac:dyDescent="0.25">
      <c r="A60" t="s">
        <v>128</v>
      </c>
      <c r="B60">
        <v>5989</v>
      </c>
      <c r="C60">
        <v>2440</v>
      </c>
      <c r="D60">
        <v>29389</v>
      </c>
      <c r="E60">
        <v>15267</v>
      </c>
      <c r="F60" t="s">
        <v>11</v>
      </c>
      <c r="G60" t="s">
        <v>11</v>
      </c>
      <c r="H60" s="1" t="s">
        <v>129</v>
      </c>
      <c r="I60" t="b">
        <f t="shared" si="2"/>
        <v>0</v>
      </c>
      <c r="J60" t="b">
        <f t="shared" si="2"/>
        <v>0</v>
      </c>
      <c r="K60" t="b">
        <f t="shared" si="3"/>
        <v>0</v>
      </c>
      <c r="S60">
        <f t="shared" si="4"/>
        <v>0.51948007758004699</v>
      </c>
      <c r="T60">
        <f t="shared" si="5"/>
        <v>0.40741359158457169</v>
      </c>
      <c r="U60">
        <f t="shared" si="9"/>
        <v>0</v>
      </c>
      <c r="V60">
        <f t="shared" si="10"/>
        <v>0</v>
      </c>
      <c r="Y60">
        <f t="shared" si="6"/>
        <v>0.40741359158457169</v>
      </c>
      <c r="AA60" s="2">
        <f t="shared" si="7"/>
        <v>0.51948007758004699</v>
      </c>
      <c r="AB60" s="2">
        <f t="shared" si="8"/>
        <v>0.40741359158457169</v>
      </c>
      <c r="AC60" s="2" t="e">
        <f>NA()</f>
        <v>#N/A</v>
      </c>
    </row>
    <row r="61" spans="1:29" x14ac:dyDescent="0.25">
      <c r="A61" t="s">
        <v>130</v>
      </c>
      <c r="B61">
        <v>9185</v>
      </c>
      <c r="C61">
        <v>2929</v>
      </c>
      <c r="D61">
        <v>42000</v>
      </c>
      <c r="E61">
        <v>18460</v>
      </c>
      <c r="F61" t="s">
        <v>11</v>
      </c>
      <c r="G61" t="s">
        <v>11</v>
      </c>
      <c r="H61" s="1" t="s">
        <v>131</v>
      </c>
      <c r="I61" t="b">
        <f t="shared" si="2"/>
        <v>0</v>
      </c>
      <c r="J61" t="b">
        <f t="shared" si="2"/>
        <v>0</v>
      </c>
      <c r="K61" t="b">
        <f t="shared" si="3"/>
        <v>0</v>
      </c>
      <c r="S61">
        <f t="shared" si="4"/>
        <v>0.43952380952380954</v>
      </c>
      <c r="T61">
        <f t="shared" si="5"/>
        <v>0.31888949373979314</v>
      </c>
      <c r="U61">
        <f t="shared" si="9"/>
        <v>0</v>
      </c>
      <c r="V61">
        <f t="shared" si="10"/>
        <v>0</v>
      </c>
      <c r="Y61">
        <f t="shared" si="6"/>
        <v>0.31888949373979314</v>
      </c>
      <c r="AA61" s="2">
        <f t="shared" si="7"/>
        <v>0.43952380952380954</v>
      </c>
      <c r="AB61" s="2">
        <f t="shared" si="8"/>
        <v>0.31888949373979314</v>
      </c>
      <c r="AC61" s="2" t="e">
        <f>NA()</f>
        <v>#N/A</v>
      </c>
    </row>
    <row r="62" spans="1:29" x14ac:dyDescent="0.25">
      <c r="A62" t="s">
        <v>132</v>
      </c>
      <c r="B62">
        <v>11933</v>
      </c>
      <c r="C62">
        <v>4717</v>
      </c>
      <c r="D62">
        <v>60732</v>
      </c>
      <c r="E62">
        <v>31768</v>
      </c>
      <c r="F62" t="s">
        <v>11</v>
      </c>
      <c r="G62" t="s">
        <v>11</v>
      </c>
      <c r="H62" s="1" t="s">
        <v>133</v>
      </c>
      <c r="I62" t="b">
        <f t="shared" si="2"/>
        <v>0</v>
      </c>
      <c r="J62" t="b">
        <f t="shared" si="2"/>
        <v>0</v>
      </c>
      <c r="K62" t="b">
        <f t="shared" si="3"/>
        <v>0</v>
      </c>
      <c r="S62">
        <f t="shared" si="4"/>
        <v>0.52308502930909573</v>
      </c>
      <c r="T62">
        <f t="shared" si="5"/>
        <v>0.39529037123942007</v>
      </c>
      <c r="U62">
        <f t="shared" si="9"/>
        <v>0</v>
      </c>
      <c r="V62">
        <f t="shared" si="10"/>
        <v>0</v>
      </c>
      <c r="Y62">
        <f t="shared" si="6"/>
        <v>0.39529037123942007</v>
      </c>
      <c r="AA62" s="2">
        <f t="shared" si="7"/>
        <v>0.52308502930909573</v>
      </c>
      <c r="AB62" s="2">
        <f t="shared" si="8"/>
        <v>0.39529037123942007</v>
      </c>
      <c r="AC62" s="2" t="e">
        <f>NA()</f>
        <v>#N/A</v>
      </c>
    </row>
    <row r="63" spans="1:29" x14ac:dyDescent="0.25">
      <c r="A63" t="s">
        <v>134</v>
      </c>
      <c r="B63">
        <v>6583</v>
      </c>
      <c r="C63">
        <v>2997</v>
      </c>
      <c r="D63">
        <v>32535</v>
      </c>
      <c r="E63">
        <v>17772</v>
      </c>
      <c r="F63" t="s">
        <v>11</v>
      </c>
      <c r="G63" t="s">
        <v>11</v>
      </c>
      <c r="H63" s="1" t="s">
        <v>135</v>
      </c>
      <c r="I63" t="b">
        <f t="shared" si="2"/>
        <v>0</v>
      </c>
      <c r="J63" t="b">
        <f t="shared" si="2"/>
        <v>0</v>
      </c>
      <c r="K63" t="b">
        <f t="shared" si="3"/>
        <v>0</v>
      </c>
      <c r="S63">
        <f t="shared" si="4"/>
        <v>0.54624250806823416</v>
      </c>
      <c r="T63">
        <f t="shared" si="5"/>
        <v>0.45526355764848853</v>
      </c>
      <c r="U63">
        <f t="shared" si="9"/>
        <v>0</v>
      </c>
      <c r="V63">
        <f t="shared" si="10"/>
        <v>0</v>
      </c>
      <c r="Y63">
        <f t="shared" si="6"/>
        <v>0.45526355764848853</v>
      </c>
      <c r="AA63" s="2">
        <f t="shared" si="7"/>
        <v>0.54624250806823416</v>
      </c>
      <c r="AB63" s="2">
        <f t="shared" si="8"/>
        <v>0.45526355764848853</v>
      </c>
      <c r="AC63" s="2" t="e">
        <f>NA()</f>
        <v>#N/A</v>
      </c>
    </row>
    <row r="64" spans="1:29" x14ac:dyDescent="0.25">
      <c r="A64" t="s">
        <v>136</v>
      </c>
      <c r="B64">
        <v>11925</v>
      </c>
      <c r="C64">
        <v>3624</v>
      </c>
      <c r="D64">
        <v>54482</v>
      </c>
      <c r="E64">
        <v>23682</v>
      </c>
      <c r="F64" t="s">
        <v>11</v>
      </c>
      <c r="G64" t="s">
        <v>11</v>
      </c>
      <c r="H64" s="1" t="s">
        <v>137</v>
      </c>
      <c r="I64" t="b">
        <f t="shared" si="2"/>
        <v>0</v>
      </c>
      <c r="J64" t="b">
        <f t="shared" si="2"/>
        <v>0</v>
      </c>
      <c r="K64" t="b">
        <f t="shared" si="3"/>
        <v>0</v>
      </c>
      <c r="S64">
        <f t="shared" si="4"/>
        <v>0.43467567269924012</v>
      </c>
      <c r="T64">
        <f t="shared" si="5"/>
        <v>0.30389937106918241</v>
      </c>
      <c r="U64">
        <f t="shared" si="9"/>
        <v>0</v>
      </c>
      <c r="V64">
        <f t="shared" si="10"/>
        <v>0</v>
      </c>
      <c r="Y64">
        <f t="shared" si="6"/>
        <v>0.30389937106918241</v>
      </c>
      <c r="AA64" s="2">
        <f t="shared" si="7"/>
        <v>0.43467567269924012</v>
      </c>
      <c r="AB64" s="2">
        <f t="shared" si="8"/>
        <v>0.30389937106918241</v>
      </c>
      <c r="AC64" s="2" t="e">
        <f>NA()</f>
        <v>#N/A</v>
      </c>
    </row>
    <row r="65" spans="1:29" x14ac:dyDescent="0.25">
      <c r="A65" t="s">
        <v>138</v>
      </c>
      <c r="B65">
        <v>3940</v>
      </c>
      <c r="C65">
        <v>1552</v>
      </c>
      <c r="D65">
        <v>26856</v>
      </c>
      <c r="E65">
        <v>14845</v>
      </c>
      <c r="F65" t="s">
        <v>11</v>
      </c>
      <c r="G65" t="s">
        <v>11</v>
      </c>
      <c r="H65" s="1" t="s">
        <v>139</v>
      </c>
      <c r="I65" t="b">
        <f t="shared" si="2"/>
        <v>0</v>
      </c>
      <c r="J65" t="b">
        <f t="shared" si="2"/>
        <v>0</v>
      </c>
      <c r="K65" t="b">
        <f t="shared" si="3"/>
        <v>0</v>
      </c>
      <c r="S65">
        <f t="shared" si="4"/>
        <v>0.55276288352695857</v>
      </c>
      <c r="T65">
        <f t="shared" si="5"/>
        <v>0.39390862944162436</v>
      </c>
      <c r="U65">
        <f t="shared" si="9"/>
        <v>0</v>
      </c>
      <c r="V65">
        <f t="shared" si="10"/>
        <v>0</v>
      </c>
      <c r="Y65">
        <f t="shared" si="6"/>
        <v>0.39390862944162436</v>
      </c>
      <c r="AA65" s="2">
        <f t="shared" si="7"/>
        <v>0.55276288352695857</v>
      </c>
      <c r="AB65" s="2">
        <f t="shared" si="8"/>
        <v>0.39390862944162436</v>
      </c>
      <c r="AC65" s="2" t="e">
        <f>NA()</f>
        <v>#N/A</v>
      </c>
    </row>
    <row r="66" spans="1:29" x14ac:dyDescent="0.25">
      <c r="A66" t="s">
        <v>140</v>
      </c>
      <c r="B66">
        <v>11229</v>
      </c>
      <c r="C66">
        <v>4500</v>
      </c>
      <c r="D66">
        <v>70280</v>
      </c>
      <c r="E66">
        <v>38417</v>
      </c>
      <c r="F66" t="s">
        <v>11</v>
      </c>
      <c r="G66" t="s">
        <v>11</v>
      </c>
      <c r="H66" s="1" t="s">
        <v>141</v>
      </c>
      <c r="I66" t="b">
        <f t="shared" si="2"/>
        <v>0</v>
      </c>
      <c r="J66" t="b">
        <f t="shared" si="2"/>
        <v>0</v>
      </c>
      <c r="K66" t="b">
        <f t="shared" si="3"/>
        <v>0</v>
      </c>
      <c r="S66">
        <f t="shared" si="4"/>
        <v>0.54662777461582246</v>
      </c>
      <c r="T66">
        <f t="shared" si="5"/>
        <v>0.40074806305102861</v>
      </c>
      <c r="U66">
        <f t="shared" ref="U66:U97" si="11">IF(I66,$B66/$P$3,0)</f>
        <v>0</v>
      </c>
      <c r="V66">
        <f t="shared" ref="V66:V97" si="12">IF(J66,$B66/$P$4,0)</f>
        <v>0</v>
      </c>
      <c r="Y66">
        <f t="shared" si="6"/>
        <v>0.40074806305102861</v>
      </c>
      <c r="AA66" s="2">
        <f t="shared" si="7"/>
        <v>0.54662777461582246</v>
      </c>
      <c r="AB66" s="2">
        <f t="shared" si="8"/>
        <v>0.40074806305102861</v>
      </c>
      <c r="AC66" s="2" t="e">
        <f>NA()</f>
        <v>#N/A</v>
      </c>
    </row>
    <row r="67" spans="1:29" x14ac:dyDescent="0.25">
      <c r="A67" t="s">
        <v>142</v>
      </c>
      <c r="B67">
        <v>5622</v>
      </c>
      <c r="C67">
        <v>2846</v>
      </c>
      <c r="D67">
        <v>35316</v>
      </c>
      <c r="E67">
        <v>22469</v>
      </c>
      <c r="F67" t="s">
        <v>11</v>
      </c>
      <c r="G67" t="s">
        <v>11</v>
      </c>
      <c r="H67" s="1" t="s">
        <v>143</v>
      </c>
      <c r="I67" t="b">
        <f t="shared" ref="I67:J118" si="13">ISERROR(FIND("nicht",F67))</f>
        <v>0</v>
      </c>
      <c r="J67" t="b">
        <f t="shared" si="13"/>
        <v>0</v>
      </c>
      <c r="K67" t="b">
        <f t="shared" ref="K67:K118" si="14">I67&lt;&gt;J67</f>
        <v>0</v>
      </c>
      <c r="S67">
        <f t="shared" ref="S67:S118" si="15">E67/D67</f>
        <v>0.63622720579907122</v>
      </c>
      <c r="T67">
        <f t="shared" ref="T67:T120" si="16">C67/B67</f>
        <v>0.50622554251156171</v>
      </c>
      <c r="U67">
        <f t="shared" si="11"/>
        <v>0</v>
      </c>
      <c r="V67">
        <f t="shared" si="12"/>
        <v>0</v>
      </c>
      <c r="Y67">
        <f t="shared" ref="Y67:Y120" si="17">(C67+$M$20*U67)/B67</f>
        <v>0.50622554251156171</v>
      </c>
      <c r="AA67" s="2">
        <f t="shared" ref="AA67:AA118" si="18">S67</f>
        <v>0.63622720579907122</v>
      </c>
      <c r="AB67" s="2">
        <f t="shared" ref="AB67:AB118" si="19">IF(U67=0,T67,NA())</f>
        <v>0.50622554251156171</v>
      </c>
      <c r="AC67" s="2" t="e">
        <f>NA()</f>
        <v>#N/A</v>
      </c>
    </row>
    <row r="68" spans="1:29" x14ac:dyDescent="0.25">
      <c r="A68" t="s">
        <v>144</v>
      </c>
      <c r="B68">
        <v>1984</v>
      </c>
      <c r="C68">
        <v>1089</v>
      </c>
      <c r="D68">
        <v>9206</v>
      </c>
      <c r="E68">
        <v>6578</v>
      </c>
      <c r="F68" t="s">
        <v>11</v>
      </c>
      <c r="G68" t="s">
        <v>11</v>
      </c>
      <c r="H68" s="1" t="s">
        <v>145</v>
      </c>
      <c r="I68" t="b">
        <f t="shared" si="13"/>
        <v>0</v>
      </c>
      <c r="J68" t="b">
        <f t="shared" si="13"/>
        <v>0</v>
      </c>
      <c r="K68" t="b">
        <f t="shared" si="14"/>
        <v>0</v>
      </c>
      <c r="S68">
        <f t="shared" si="15"/>
        <v>0.71453399956550079</v>
      </c>
      <c r="T68">
        <f t="shared" si="16"/>
        <v>0.54889112903225812</v>
      </c>
      <c r="U68">
        <f t="shared" si="11"/>
        <v>0</v>
      </c>
      <c r="V68">
        <f t="shared" si="12"/>
        <v>0</v>
      </c>
      <c r="Y68">
        <f t="shared" si="17"/>
        <v>0.54889112903225812</v>
      </c>
      <c r="AA68" s="2">
        <f t="shared" si="18"/>
        <v>0.71453399956550079</v>
      </c>
      <c r="AB68" s="2">
        <f t="shared" si="19"/>
        <v>0.54889112903225812</v>
      </c>
      <c r="AC68" s="2" t="e">
        <f>NA()</f>
        <v>#N/A</v>
      </c>
    </row>
    <row r="69" spans="1:29" x14ac:dyDescent="0.25">
      <c r="A69" t="s">
        <v>146</v>
      </c>
      <c r="B69">
        <v>6318</v>
      </c>
      <c r="C69">
        <v>2735</v>
      </c>
      <c r="D69">
        <v>37349</v>
      </c>
      <c r="E69">
        <v>22601</v>
      </c>
      <c r="F69" t="s">
        <v>11</v>
      </c>
      <c r="G69" t="s">
        <v>11</v>
      </c>
      <c r="H69" s="1" t="s">
        <v>147</v>
      </c>
      <c r="I69" t="b">
        <f t="shared" si="13"/>
        <v>0</v>
      </c>
      <c r="J69" t="b">
        <f t="shared" si="13"/>
        <v>0</v>
      </c>
      <c r="K69" t="b">
        <f t="shared" si="14"/>
        <v>0</v>
      </c>
      <c r="S69">
        <f t="shared" si="15"/>
        <v>0.60512999009344293</v>
      </c>
      <c r="T69">
        <f t="shared" si="16"/>
        <v>0.43289015511237733</v>
      </c>
      <c r="U69">
        <f t="shared" si="11"/>
        <v>0</v>
      </c>
      <c r="V69">
        <f t="shared" si="12"/>
        <v>0</v>
      </c>
      <c r="Y69">
        <f t="shared" si="17"/>
        <v>0.43289015511237733</v>
      </c>
      <c r="AA69" s="2">
        <f t="shared" si="18"/>
        <v>0.60512999009344293</v>
      </c>
      <c r="AB69" s="2">
        <f t="shared" si="19"/>
        <v>0.43289015511237733</v>
      </c>
      <c r="AC69" s="2" t="e">
        <f>NA()</f>
        <v>#N/A</v>
      </c>
    </row>
    <row r="70" spans="1:29" x14ac:dyDescent="0.25">
      <c r="A70" t="s">
        <v>148</v>
      </c>
      <c r="B70">
        <v>30619</v>
      </c>
      <c r="C70">
        <v>8180</v>
      </c>
      <c r="D70">
        <v>110341</v>
      </c>
      <c r="E70">
        <v>41939</v>
      </c>
      <c r="F70" t="s">
        <v>11</v>
      </c>
      <c r="G70" t="s">
        <v>11</v>
      </c>
      <c r="H70" s="1" t="s">
        <v>149</v>
      </c>
      <c r="I70" t="b">
        <f t="shared" si="13"/>
        <v>0</v>
      </c>
      <c r="J70" t="b">
        <f t="shared" si="13"/>
        <v>0</v>
      </c>
      <c r="K70" t="b">
        <f t="shared" si="14"/>
        <v>0</v>
      </c>
      <c r="S70">
        <f t="shared" si="15"/>
        <v>0.38008537171133122</v>
      </c>
      <c r="T70">
        <f t="shared" si="16"/>
        <v>0.26715438126653385</v>
      </c>
      <c r="U70">
        <f t="shared" si="11"/>
        <v>0</v>
      </c>
      <c r="V70">
        <f t="shared" si="12"/>
        <v>0</v>
      </c>
      <c r="Y70">
        <f t="shared" si="17"/>
        <v>0.26715438126653385</v>
      </c>
      <c r="AA70" s="2">
        <f t="shared" si="18"/>
        <v>0.38008537171133122</v>
      </c>
      <c r="AB70" s="2">
        <f t="shared" si="19"/>
        <v>0.26715438126653385</v>
      </c>
      <c r="AC70" s="2" t="e">
        <f>NA()</f>
        <v>#N/A</v>
      </c>
    </row>
    <row r="71" spans="1:29" x14ac:dyDescent="0.25">
      <c r="A71" t="s">
        <v>150</v>
      </c>
      <c r="B71">
        <v>6715</v>
      </c>
      <c r="C71">
        <v>3790</v>
      </c>
      <c r="D71">
        <v>28421</v>
      </c>
      <c r="E71">
        <v>19013</v>
      </c>
      <c r="F71" t="s">
        <v>11</v>
      </c>
      <c r="G71" t="s">
        <v>11</v>
      </c>
      <c r="H71" s="1" t="s">
        <v>151</v>
      </c>
      <c r="I71" t="b">
        <f t="shared" si="13"/>
        <v>0</v>
      </c>
      <c r="J71" t="b">
        <f t="shared" si="13"/>
        <v>0</v>
      </c>
      <c r="K71" t="b">
        <f t="shared" si="14"/>
        <v>0</v>
      </c>
      <c r="S71">
        <f t="shared" si="15"/>
        <v>0.66897716477252733</v>
      </c>
      <c r="T71">
        <f t="shared" si="16"/>
        <v>0.56440804169769176</v>
      </c>
      <c r="U71">
        <f t="shared" si="11"/>
        <v>0</v>
      </c>
      <c r="V71">
        <f t="shared" si="12"/>
        <v>0</v>
      </c>
      <c r="Y71">
        <f t="shared" si="17"/>
        <v>0.56440804169769176</v>
      </c>
      <c r="AA71" s="2">
        <f t="shared" si="18"/>
        <v>0.66897716477252733</v>
      </c>
      <c r="AB71" s="2">
        <f t="shared" si="19"/>
        <v>0.56440804169769176</v>
      </c>
      <c r="AC71" s="2" t="e">
        <f>NA()</f>
        <v>#N/A</v>
      </c>
    </row>
    <row r="72" spans="1:29" x14ac:dyDescent="0.25">
      <c r="A72" t="s">
        <v>152</v>
      </c>
      <c r="B72">
        <v>15499</v>
      </c>
      <c r="C72">
        <v>7596</v>
      </c>
      <c r="D72">
        <v>69229</v>
      </c>
      <c r="E72">
        <v>40094</v>
      </c>
      <c r="F72" t="s">
        <v>32</v>
      </c>
      <c r="G72" t="s">
        <v>32</v>
      </c>
      <c r="H72" s="1" t="s">
        <v>153</v>
      </c>
      <c r="I72" t="b">
        <f t="shared" si="13"/>
        <v>1</v>
      </c>
      <c r="J72" t="b">
        <f t="shared" si="13"/>
        <v>1</v>
      </c>
      <c r="K72" t="b">
        <f t="shared" si="14"/>
        <v>0</v>
      </c>
      <c r="S72">
        <f t="shared" si="15"/>
        <v>0.57915035606465504</v>
      </c>
      <c r="T72">
        <f t="shared" si="16"/>
        <v>0.49009613523453127</v>
      </c>
      <c r="U72">
        <f t="shared" si="11"/>
        <v>0.20449927431059506</v>
      </c>
      <c r="V72">
        <f t="shared" si="12"/>
        <v>0.16744995084216555</v>
      </c>
      <c r="Y72">
        <f t="shared" si="17"/>
        <v>0.49009613523453127</v>
      </c>
      <c r="AA72" s="2">
        <f t="shared" si="18"/>
        <v>0.57915035606465504</v>
      </c>
      <c r="AB72" s="2" t="e">
        <f t="shared" si="19"/>
        <v>#N/A</v>
      </c>
      <c r="AC72" s="2" t="e">
        <f>NA()</f>
        <v>#N/A</v>
      </c>
    </row>
    <row r="73" spans="1:29" x14ac:dyDescent="0.25">
      <c r="A73" t="s">
        <v>154</v>
      </c>
      <c r="B73">
        <v>6616</v>
      </c>
      <c r="C73">
        <v>3785</v>
      </c>
      <c r="D73">
        <v>37722</v>
      </c>
      <c r="E73">
        <v>26122</v>
      </c>
      <c r="F73" t="s">
        <v>32</v>
      </c>
      <c r="G73" t="s">
        <v>32</v>
      </c>
      <c r="H73" s="1" t="s">
        <v>155</v>
      </c>
      <c r="I73" t="b">
        <f t="shared" si="13"/>
        <v>1</v>
      </c>
      <c r="J73" t="b">
        <f t="shared" si="13"/>
        <v>1</v>
      </c>
      <c r="K73" t="b">
        <f t="shared" si="14"/>
        <v>0</v>
      </c>
      <c r="S73">
        <f t="shared" si="15"/>
        <v>0.69248714278140078</v>
      </c>
      <c r="T73">
        <f t="shared" si="16"/>
        <v>0.57209794437726724</v>
      </c>
      <c r="U73">
        <f t="shared" si="11"/>
        <v>8.7293838237234467E-2</v>
      </c>
      <c r="V73">
        <f t="shared" si="12"/>
        <v>7.1478732484145255E-2</v>
      </c>
      <c r="Y73">
        <f t="shared" si="17"/>
        <v>0.57209794437726724</v>
      </c>
      <c r="AA73" s="2">
        <f t="shared" si="18"/>
        <v>0.69248714278140078</v>
      </c>
      <c r="AB73" s="2" t="e">
        <f t="shared" si="19"/>
        <v>#N/A</v>
      </c>
      <c r="AC73" s="2" t="e">
        <f>NA()</f>
        <v>#N/A</v>
      </c>
    </row>
    <row r="74" spans="1:29" x14ac:dyDescent="0.25">
      <c r="A74" t="s">
        <v>156</v>
      </c>
      <c r="B74">
        <v>5893</v>
      </c>
      <c r="C74">
        <v>2861</v>
      </c>
      <c r="D74">
        <v>28087</v>
      </c>
      <c r="E74">
        <v>17064</v>
      </c>
      <c r="F74" t="s">
        <v>11</v>
      </c>
      <c r="G74" t="s">
        <v>11</v>
      </c>
      <c r="H74" s="1" t="s">
        <v>157</v>
      </c>
      <c r="I74" t="b">
        <f t="shared" si="13"/>
        <v>0</v>
      </c>
      <c r="J74" t="b">
        <f t="shared" si="13"/>
        <v>0</v>
      </c>
      <c r="K74" t="b">
        <f t="shared" si="14"/>
        <v>0</v>
      </c>
      <c r="S74">
        <f t="shared" si="15"/>
        <v>0.60754085519991452</v>
      </c>
      <c r="T74">
        <f t="shared" si="16"/>
        <v>0.48549126081791955</v>
      </c>
      <c r="U74">
        <f t="shared" si="11"/>
        <v>0</v>
      </c>
      <c r="V74">
        <f t="shared" si="12"/>
        <v>0</v>
      </c>
      <c r="Y74">
        <f t="shared" si="17"/>
        <v>0.48549126081791955</v>
      </c>
      <c r="AA74" s="2">
        <f t="shared" si="18"/>
        <v>0.60754085519991452</v>
      </c>
      <c r="AB74" s="2">
        <f t="shared" si="19"/>
        <v>0.48549126081791955</v>
      </c>
      <c r="AC74" s="2" t="e">
        <f>NA()</f>
        <v>#N/A</v>
      </c>
    </row>
    <row r="75" spans="1:29" x14ac:dyDescent="0.25">
      <c r="A75" t="s">
        <v>158</v>
      </c>
      <c r="B75">
        <v>8539</v>
      </c>
      <c r="C75">
        <v>3937</v>
      </c>
      <c r="D75">
        <v>33949</v>
      </c>
      <c r="E75">
        <v>20687</v>
      </c>
      <c r="F75" t="s">
        <v>11</v>
      </c>
      <c r="G75" t="s">
        <v>11</v>
      </c>
      <c r="H75" s="1" t="s">
        <v>159</v>
      </c>
      <c r="I75" t="b">
        <f t="shared" si="13"/>
        <v>0</v>
      </c>
      <c r="J75" t="b">
        <f t="shared" si="13"/>
        <v>0</v>
      </c>
      <c r="K75" t="b">
        <f t="shared" si="14"/>
        <v>0</v>
      </c>
      <c r="S75">
        <f t="shared" si="15"/>
        <v>0.60935520928451503</v>
      </c>
      <c r="T75">
        <f t="shared" si="16"/>
        <v>0.46106101417027756</v>
      </c>
      <c r="U75">
        <f t="shared" si="11"/>
        <v>0</v>
      </c>
      <c r="V75">
        <f t="shared" si="12"/>
        <v>0</v>
      </c>
      <c r="Y75">
        <f t="shared" si="17"/>
        <v>0.46106101417027756</v>
      </c>
      <c r="AA75" s="2">
        <f t="shared" si="18"/>
        <v>0.60935520928451503</v>
      </c>
      <c r="AB75" s="2">
        <f t="shared" si="19"/>
        <v>0.46106101417027756</v>
      </c>
      <c r="AC75" s="2" t="e">
        <f>NA()</f>
        <v>#N/A</v>
      </c>
    </row>
    <row r="76" spans="1:29" x14ac:dyDescent="0.25">
      <c r="A76" t="s">
        <v>160</v>
      </c>
      <c r="B76">
        <v>3213</v>
      </c>
      <c r="C76">
        <v>1751</v>
      </c>
      <c r="D76">
        <v>12996</v>
      </c>
      <c r="E76">
        <v>8556</v>
      </c>
      <c r="F76" t="s">
        <v>11</v>
      </c>
      <c r="G76" t="s">
        <v>11</v>
      </c>
      <c r="H76" s="1" t="s">
        <v>161</v>
      </c>
      <c r="I76" t="b">
        <f t="shared" si="13"/>
        <v>0</v>
      </c>
      <c r="J76" t="b">
        <f t="shared" si="13"/>
        <v>0</v>
      </c>
      <c r="K76" t="b">
        <f t="shared" si="14"/>
        <v>0</v>
      </c>
      <c r="S76">
        <f t="shared" si="15"/>
        <v>0.65835641735918748</v>
      </c>
      <c r="T76">
        <f t="shared" si="16"/>
        <v>0.544973544973545</v>
      </c>
      <c r="U76">
        <f t="shared" si="11"/>
        <v>0</v>
      </c>
      <c r="V76">
        <f t="shared" si="12"/>
        <v>0</v>
      </c>
      <c r="Y76">
        <f t="shared" si="17"/>
        <v>0.544973544973545</v>
      </c>
      <c r="AA76" s="2">
        <f t="shared" si="18"/>
        <v>0.65835641735918748</v>
      </c>
      <c r="AB76" s="2">
        <f t="shared" si="19"/>
        <v>0.544973544973545</v>
      </c>
      <c r="AC76" s="2" t="e">
        <f>NA()</f>
        <v>#N/A</v>
      </c>
    </row>
    <row r="77" spans="1:29" x14ac:dyDescent="0.25">
      <c r="A77" t="s">
        <v>162</v>
      </c>
      <c r="B77">
        <v>4533</v>
      </c>
      <c r="C77">
        <v>2466</v>
      </c>
      <c r="D77">
        <v>25631</v>
      </c>
      <c r="E77">
        <v>17292</v>
      </c>
      <c r="F77" t="s">
        <v>11</v>
      </c>
      <c r="G77" t="s">
        <v>11</v>
      </c>
      <c r="H77" s="1" t="s">
        <v>163</v>
      </c>
      <c r="I77" t="b">
        <f t="shared" si="13"/>
        <v>0</v>
      </c>
      <c r="J77" t="b">
        <f t="shared" si="13"/>
        <v>0</v>
      </c>
      <c r="K77" t="b">
        <f t="shared" si="14"/>
        <v>0</v>
      </c>
      <c r="S77">
        <f t="shared" si="15"/>
        <v>0.6746517888494401</v>
      </c>
      <c r="T77">
        <f t="shared" si="16"/>
        <v>0.54401058901389809</v>
      </c>
      <c r="U77">
        <f t="shared" si="11"/>
        <v>0</v>
      </c>
      <c r="V77">
        <f t="shared" si="12"/>
        <v>0</v>
      </c>
      <c r="Y77">
        <f t="shared" si="17"/>
        <v>0.54401058901389809</v>
      </c>
      <c r="AA77" s="2">
        <f t="shared" si="18"/>
        <v>0.6746517888494401</v>
      </c>
      <c r="AB77" s="2">
        <f t="shared" si="19"/>
        <v>0.54401058901389809</v>
      </c>
      <c r="AC77" s="2" t="e">
        <f>NA()</f>
        <v>#N/A</v>
      </c>
    </row>
    <row r="78" spans="1:29" x14ac:dyDescent="0.25">
      <c r="A78" t="s">
        <v>164</v>
      </c>
      <c r="B78">
        <v>7633</v>
      </c>
      <c r="C78">
        <v>3680</v>
      </c>
      <c r="D78">
        <v>43683</v>
      </c>
      <c r="E78">
        <v>27160</v>
      </c>
      <c r="F78" t="s">
        <v>11</v>
      </c>
      <c r="G78" t="s">
        <v>11</v>
      </c>
      <c r="H78" s="1" t="s">
        <v>165</v>
      </c>
      <c r="I78" t="b">
        <f t="shared" si="13"/>
        <v>0</v>
      </c>
      <c r="J78" t="b">
        <f t="shared" si="13"/>
        <v>0</v>
      </c>
      <c r="K78" t="b">
        <f t="shared" si="14"/>
        <v>0</v>
      </c>
      <c r="S78">
        <f t="shared" si="15"/>
        <v>0.62175216903600938</v>
      </c>
      <c r="T78">
        <f t="shared" si="16"/>
        <v>0.48211712301847243</v>
      </c>
      <c r="U78">
        <f t="shared" si="11"/>
        <v>0</v>
      </c>
      <c r="V78">
        <f t="shared" si="12"/>
        <v>0</v>
      </c>
      <c r="Y78">
        <f t="shared" si="17"/>
        <v>0.48211712301847243</v>
      </c>
      <c r="AA78" s="2">
        <f t="shared" si="18"/>
        <v>0.62175216903600938</v>
      </c>
      <c r="AB78" s="2">
        <f t="shared" si="19"/>
        <v>0.48211712301847243</v>
      </c>
      <c r="AC78" s="2" t="e">
        <f>NA()</f>
        <v>#N/A</v>
      </c>
    </row>
    <row r="79" spans="1:29" x14ac:dyDescent="0.25">
      <c r="A79" t="s">
        <v>166</v>
      </c>
      <c r="B79">
        <v>7166</v>
      </c>
      <c r="C79">
        <v>3546</v>
      </c>
      <c r="D79">
        <v>32568</v>
      </c>
      <c r="E79">
        <v>20418</v>
      </c>
      <c r="F79" t="s">
        <v>11</v>
      </c>
      <c r="G79" t="s">
        <v>11</v>
      </c>
      <c r="H79" s="1" t="s">
        <v>167</v>
      </c>
      <c r="I79" t="b">
        <f t="shared" si="13"/>
        <v>0</v>
      </c>
      <c r="J79" t="b">
        <f t="shared" si="13"/>
        <v>0</v>
      </c>
      <c r="K79" t="b">
        <f t="shared" si="14"/>
        <v>0</v>
      </c>
      <c r="S79">
        <f t="shared" si="15"/>
        <v>0.62693441414885775</v>
      </c>
      <c r="T79">
        <f t="shared" si="16"/>
        <v>0.49483672899804632</v>
      </c>
      <c r="U79">
        <f t="shared" si="11"/>
        <v>0</v>
      </c>
      <c r="V79">
        <f t="shared" si="12"/>
        <v>0</v>
      </c>
      <c r="Y79">
        <f t="shared" si="17"/>
        <v>0.49483672899804632</v>
      </c>
      <c r="AA79" s="2">
        <f t="shared" si="18"/>
        <v>0.62693441414885775</v>
      </c>
      <c r="AB79" s="2">
        <f t="shared" si="19"/>
        <v>0.49483672899804632</v>
      </c>
      <c r="AC79" s="2" t="e">
        <f>NA()</f>
        <v>#N/A</v>
      </c>
    </row>
    <row r="80" spans="1:29" x14ac:dyDescent="0.25">
      <c r="A80" t="s">
        <v>168</v>
      </c>
      <c r="B80">
        <v>11291</v>
      </c>
      <c r="C80">
        <v>5263</v>
      </c>
      <c r="D80">
        <v>45231</v>
      </c>
      <c r="E80">
        <v>26559</v>
      </c>
      <c r="F80" t="s">
        <v>11</v>
      </c>
      <c r="G80" t="s">
        <v>11</v>
      </c>
      <c r="H80" s="1" t="s">
        <v>169</v>
      </c>
      <c r="I80" t="b">
        <f t="shared" si="13"/>
        <v>0</v>
      </c>
      <c r="J80" t="b">
        <f t="shared" si="13"/>
        <v>0</v>
      </c>
      <c r="K80" t="b">
        <f t="shared" si="14"/>
        <v>0</v>
      </c>
      <c r="S80">
        <f t="shared" si="15"/>
        <v>0.58718577966438945</v>
      </c>
      <c r="T80">
        <f t="shared" si="16"/>
        <v>0.46612346116375875</v>
      </c>
      <c r="U80">
        <f t="shared" si="11"/>
        <v>0</v>
      </c>
      <c r="V80">
        <f t="shared" si="12"/>
        <v>0</v>
      </c>
      <c r="Y80">
        <f t="shared" si="17"/>
        <v>0.46612346116375875</v>
      </c>
      <c r="AA80" s="2">
        <f t="shared" si="18"/>
        <v>0.58718577966438945</v>
      </c>
      <c r="AB80" s="2">
        <f t="shared" si="19"/>
        <v>0.46612346116375875</v>
      </c>
      <c r="AC80" s="2" t="e">
        <f>NA()</f>
        <v>#N/A</v>
      </c>
    </row>
    <row r="81" spans="1:29" x14ac:dyDescent="0.25">
      <c r="A81" t="s">
        <v>170</v>
      </c>
      <c r="B81">
        <v>7062</v>
      </c>
      <c r="C81">
        <v>3917</v>
      </c>
      <c r="D81">
        <v>47547</v>
      </c>
      <c r="E81">
        <v>33314</v>
      </c>
      <c r="F81" t="s">
        <v>11</v>
      </c>
      <c r="G81" t="s">
        <v>11</v>
      </c>
      <c r="H81" s="1" t="s">
        <v>171</v>
      </c>
      <c r="I81" t="b">
        <f t="shared" si="13"/>
        <v>0</v>
      </c>
      <c r="J81" t="b">
        <f t="shared" si="13"/>
        <v>0</v>
      </c>
      <c r="K81" t="b">
        <f t="shared" si="14"/>
        <v>0</v>
      </c>
      <c r="S81">
        <f t="shared" si="15"/>
        <v>0.70065408963762177</v>
      </c>
      <c r="T81">
        <f t="shared" si="16"/>
        <v>0.55465873690172751</v>
      </c>
      <c r="U81">
        <f t="shared" si="11"/>
        <v>0</v>
      </c>
      <c r="V81">
        <f t="shared" si="12"/>
        <v>0</v>
      </c>
      <c r="Y81">
        <f t="shared" si="17"/>
        <v>0.55465873690172751</v>
      </c>
      <c r="AA81" s="2">
        <f t="shared" si="18"/>
        <v>0.70065408963762177</v>
      </c>
      <c r="AB81" s="2">
        <f t="shared" si="19"/>
        <v>0.55465873690172751</v>
      </c>
      <c r="AC81" s="2" t="e">
        <f>NA()</f>
        <v>#N/A</v>
      </c>
    </row>
    <row r="82" spans="1:29" x14ac:dyDescent="0.25">
      <c r="A82" t="s">
        <v>172</v>
      </c>
      <c r="B82">
        <v>7394</v>
      </c>
      <c r="C82">
        <v>4201</v>
      </c>
      <c r="D82">
        <v>41777</v>
      </c>
      <c r="E82">
        <v>28764</v>
      </c>
      <c r="F82" t="s">
        <v>32</v>
      </c>
      <c r="G82" t="s">
        <v>32</v>
      </c>
      <c r="H82" s="1" t="s">
        <v>173</v>
      </c>
      <c r="I82" t="b">
        <f t="shared" si="13"/>
        <v>1</v>
      </c>
      <c r="J82" t="b">
        <f t="shared" si="13"/>
        <v>1</v>
      </c>
      <c r="K82" t="b">
        <f t="shared" si="14"/>
        <v>0</v>
      </c>
      <c r="S82">
        <f t="shared" si="15"/>
        <v>0.68851281805778297</v>
      </c>
      <c r="T82">
        <f t="shared" si="16"/>
        <v>0.56816337571003517</v>
      </c>
      <c r="U82">
        <f t="shared" si="11"/>
        <v>9.7559044728856056E-2</v>
      </c>
      <c r="V82">
        <f t="shared" si="12"/>
        <v>7.9884181981222782E-2</v>
      </c>
      <c r="Y82">
        <f t="shared" si="17"/>
        <v>0.56816337571003517</v>
      </c>
      <c r="AA82" s="2">
        <f t="shared" si="18"/>
        <v>0.68851281805778297</v>
      </c>
      <c r="AB82" s="2" t="e">
        <f t="shared" si="19"/>
        <v>#N/A</v>
      </c>
      <c r="AC82" s="2" t="e">
        <f>NA()</f>
        <v>#N/A</v>
      </c>
    </row>
    <row r="83" spans="1:29" x14ac:dyDescent="0.25">
      <c r="A83" t="s">
        <v>174</v>
      </c>
      <c r="B83">
        <v>11631</v>
      </c>
      <c r="C83">
        <v>2726</v>
      </c>
      <c r="D83">
        <v>49277</v>
      </c>
      <c r="E83">
        <v>19775</v>
      </c>
      <c r="F83" t="s">
        <v>11</v>
      </c>
      <c r="G83" t="s">
        <v>11</v>
      </c>
      <c r="H83" s="1" t="s">
        <v>175</v>
      </c>
      <c r="I83" t="b">
        <f t="shared" si="13"/>
        <v>0</v>
      </c>
      <c r="J83" t="b">
        <f t="shared" si="13"/>
        <v>0</v>
      </c>
      <c r="K83" t="b">
        <f t="shared" si="14"/>
        <v>0</v>
      </c>
      <c r="S83">
        <f t="shared" si="15"/>
        <v>0.40130283905270209</v>
      </c>
      <c r="T83">
        <f t="shared" si="16"/>
        <v>0.23437365660734244</v>
      </c>
      <c r="U83">
        <f t="shared" si="11"/>
        <v>0</v>
      </c>
      <c r="V83">
        <f t="shared" si="12"/>
        <v>0</v>
      </c>
      <c r="Y83">
        <f t="shared" si="17"/>
        <v>0.23437365660734244</v>
      </c>
      <c r="AA83" s="2">
        <f t="shared" si="18"/>
        <v>0.40130283905270209</v>
      </c>
      <c r="AB83" s="2">
        <f t="shared" si="19"/>
        <v>0.23437365660734244</v>
      </c>
      <c r="AC83" s="2" t="e">
        <f>NA()</f>
        <v>#N/A</v>
      </c>
    </row>
    <row r="84" spans="1:29" x14ac:dyDescent="0.25">
      <c r="A84" t="s">
        <v>176</v>
      </c>
      <c r="B84">
        <v>3237</v>
      </c>
      <c r="C84">
        <v>1422</v>
      </c>
      <c r="D84">
        <v>23611</v>
      </c>
      <c r="E84">
        <v>12827</v>
      </c>
      <c r="F84" t="s">
        <v>11</v>
      </c>
      <c r="G84" t="s">
        <v>11</v>
      </c>
      <c r="H84" s="1" t="s">
        <v>177</v>
      </c>
      <c r="I84" t="b">
        <f t="shared" si="13"/>
        <v>0</v>
      </c>
      <c r="J84" t="b">
        <f t="shared" si="13"/>
        <v>0</v>
      </c>
      <c r="K84" t="b">
        <f t="shared" si="14"/>
        <v>0</v>
      </c>
      <c r="S84">
        <f t="shared" si="15"/>
        <v>0.54326373300580233</v>
      </c>
      <c r="T84">
        <f t="shared" si="16"/>
        <v>0.43929564411492122</v>
      </c>
      <c r="U84">
        <f t="shared" si="11"/>
        <v>0</v>
      </c>
      <c r="V84">
        <f t="shared" si="12"/>
        <v>0</v>
      </c>
      <c r="Y84">
        <f t="shared" si="17"/>
        <v>0.43929564411492122</v>
      </c>
      <c r="AA84" s="2">
        <f t="shared" si="18"/>
        <v>0.54326373300580233</v>
      </c>
      <c r="AB84" s="2">
        <f t="shared" si="19"/>
        <v>0.43929564411492122</v>
      </c>
      <c r="AC84" s="2" t="e">
        <f>NA()</f>
        <v>#N/A</v>
      </c>
    </row>
    <row r="85" spans="1:29" x14ac:dyDescent="0.25">
      <c r="A85" t="s">
        <v>178</v>
      </c>
      <c r="B85">
        <v>13549</v>
      </c>
      <c r="C85">
        <v>5208</v>
      </c>
      <c r="D85">
        <v>75327</v>
      </c>
      <c r="E85">
        <v>37765</v>
      </c>
      <c r="F85" t="s">
        <v>32</v>
      </c>
      <c r="G85" t="s">
        <v>32</v>
      </c>
      <c r="H85" s="1" t="s">
        <v>179</v>
      </c>
      <c r="I85" t="b">
        <f t="shared" si="13"/>
        <v>1</v>
      </c>
      <c r="J85" t="b">
        <f t="shared" si="13"/>
        <v>1</v>
      </c>
      <c r="K85" t="b">
        <f t="shared" si="14"/>
        <v>0</v>
      </c>
      <c r="S85">
        <f t="shared" si="15"/>
        <v>0.50134745841464545</v>
      </c>
      <c r="T85">
        <f t="shared" si="16"/>
        <v>0.3843826112628238</v>
      </c>
      <c r="U85">
        <f t="shared" si="11"/>
        <v>0.17877028631745612</v>
      </c>
      <c r="V85">
        <f t="shared" si="12"/>
        <v>0.14638230750116143</v>
      </c>
      <c r="Y85">
        <f t="shared" si="17"/>
        <v>0.3843826112628238</v>
      </c>
      <c r="AA85" s="2">
        <f t="shared" si="18"/>
        <v>0.50134745841464545</v>
      </c>
      <c r="AB85" s="2" t="e">
        <f t="shared" si="19"/>
        <v>#N/A</v>
      </c>
      <c r="AC85" s="2" t="e">
        <f>NA()</f>
        <v>#N/A</v>
      </c>
    </row>
    <row r="86" spans="1:29" x14ac:dyDescent="0.25">
      <c r="A86" t="s">
        <v>180</v>
      </c>
      <c r="B86">
        <v>4183</v>
      </c>
      <c r="C86">
        <v>1710</v>
      </c>
      <c r="D86">
        <v>24822</v>
      </c>
      <c r="E86">
        <v>13533</v>
      </c>
      <c r="F86" t="s">
        <v>11</v>
      </c>
      <c r="G86" t="s">
        <v>11</v>
      </c>
      <c r="H86" s="1" t="s">
        <v>181</v>
      </c>
      <c r="I86" t="b">
        <f t="shared" si="13"/>
        <v>0</v>
      </c>
      <c r="J86" t="b">
        <f t="shared" si="13"/>
        <v>0</v>
      </c>
      <c r="K86" t="b">
        <f t="shared" si="14"/>
        <v>0</v>
      </c>
      <c r="S86">
        <f t="shared" si="15"/>
        <v>0.54520183708000969</v>
      </c>
      <c r="T86">
        <f t="shared" si="16"/>
        <v>0.40879751374611523</v>
      </c>
      <c r="U86">
        <f t="shared" si="11"/>
        <v>0</v>
      </c>
      <c r="V86">
        <f t="shared" si="12"/>
        <v>0</v>
      </c>
      <c r="Y86">
        <f t="shared" si="17"/>
        <v>0.40879751374611523</v>
      </c>
      <c r="AA86" s="2">
        <f t="shared" si="18"/>
        <v>0.54520183708000969</v>
      </c>
      <c r="AB86" s="2">
        <f t="shared" si="19"/>
        <v>0.40879751374611523</v>
      </c>
      <c r="AC86" s="2" t="e">
        <f>NA()</f>
        <v>#N/A</v>
      </c>
    </row>
    <row r="87" spans="1:29" x14ac:dyDescent="0.25">
      <c r="A87" t="s">
        <v>182</v>
      </c>
      <c r="B87">
        <v>5256</v>
      </c>
      <c r="C87">
        <v>2198</v>
      </c>
      <c r="D87">
        <v>42905</v>
      </c>
      <c r="E87">
        <v>23916</v>
      </c>
      <c r="F87" t="s">
        <v>11</v>
      </c>
      <c r="G87" t="s">
        <v>32</v>
      </c>
      <c r="H87" s="1" t="s">
        <v>183</v>
      </c>
      <c r="I87" t="b">
        <f t="shared" si="13"/>
        <v>0</v>
      </c>
      <c r="J87" t="b">
        <f t="shared" si="13"/>
        <v>1</v>
      </c>
      <c r="K87" t="b">
        <f t="shared" si="14"/>
        <v>1</v>
      </c>
      <c r="S87">
        <f t="shared" si="15"/>
        <v>0.5574175504020511</v>
      </c>
      <c r="T87">
        <f t="shared" si="16"/>
        <v>0.41818873668188739</v>
      </c>
      <c r="U87">
        <f t="shared" si="11"/>
        <v>0</v>
      </c>
      <c r="V87">
        <f t="shared" si="12"/>
        <v>5.6785401743752635E-2</v>
      </c>
      <c r="Y87">
        <f t="shared" si="17"/>
        <v>0.41818873668188739</v>
      </c>
      <c r="AA87" s="2">
        <f t="shared" si="18"/>
        <v>0.5574175504020511</v>
      </c>
      <c r="AB87" s="2">
        <f t="shared" si="19"/>
        <v>0.41818873668188739</v>
      </c>
      <c r="AC87" s="2" t="e">
        <f>NA()</f>
        <v>#N/A</v>
      </c>
    </row>
    <row r="88" spans="1:29" x14ac:dyDescent="0.25">
      <c r="A88" t="s">
        <v>184</v>
      </c>
      <c r="B88">
        <v>2390</v>
      </c>
      <c r="C88">
        <v>838</v>
      </c>
      <c r="D88">
        <v>17899</v>
      </c>
      <c r="E88">
        <v>8156</v>
      </c>
      <c r="F88" t="s">
        <v>11</v>
      </c>
      <c r="G88" t="s">
        <v>11</v>
      </c>
      <c r="H88" s="1" t="s">
        <v>185</v>
      </c>
      <c r="I88" t="b">
        <f t="shared" si="13"/>
        <v>0</v>
      </c>
      <c r="J88" t="b">
        <f t="shared" si="13"/>
        <v>0</v>
      </c>
      <c r="K88" t="b">
        <f t="shared" si="14"/>
        <v>0</v>
      </c>
      <c r="S88">
        <f t="shared" si="15"/>
        <v>0.4556679144086262</v>
      </c>
      <c r="T88">
        <f t="shared" si="16"/>
        <v>0.35062761506276152</v>
      </c>
      <c r="U88">
        <f t="shared" si="11"/>
        <v>0</v>
      </c>
      <c r="V88">
        <f t="shared" si="12"/>
        <v>0</v>
      </c>
      <c r="Y88">
        <f t="shared" si="17"/>
        <v>0.35062761506276152</v>
      </c>
      <c r="AA88" s="2">
        <f t="shared" si="18"/>
        <v>0.4556679144086262</v>
      </c>
      <c r="AB88" s="2">
        <f t="shared" si="19"/>
        <v>0.35062761506276152</v>
      </c>
      <c r="AC88" s="2" t="e">
        <f>NA()</f>
        <v>#N/A</v>
      </c>
    </row>
    <row r="89" spans="1:29" x14ac:dyDescent="0.25">
      <c r="A89" t="s">
        <v>186</v>
      </c>
      <c r="B89">
        <v>3064</v>
      </c>
      <c r="C89">
        <v>1058</v>
      </c>
      <c r="D89">
        <v>21235</v>
      </c>
      <c r="E89">
        <v>11251</v>
      </c>
      <c r="F89" t="s">
        <v>11</v>
      </c>
      <c r="G89" t="s">
        <v>11</v>
      </c>
      <c r="H89" s="1" t="s">
        <v>187</v>
      </c>
      <c r="I89" t="b">
        <f t="shared" si="13"/>
        <v>0</v>
      </c>
      <c r="J89" t="b">
        <f t="shared" si="13"/>
        <v>0</v>
      </c>
      <c r="K89" t="b">
        <f t="shared" si="14"/>
        <v>0</v>
      </c>
      <c r="S89">
        <f t="shared" si="15"/>
        <v>0.52983282316929592</v>
      </c>
      <c r="T89">
        <f t="shared" si="16"/>
        <v>0.34530026109660572</v>
      </c>
      <c r="U89">
        <f t="shared" si="11"/>
        <v>0</v>
      </c>
      <c r="V89">
        <f t="shared" si="12"/>
        <v>0</v>
      </c>
      <c r="Y89">
        <f t="shared" si="17"/>
        <v>0.34530026109660572</v>
      </c>
      <c r="AA89" s="2">
        <f t="shared" si="18"/>
        <v>0.52983282316929592</v>
      </c>
      <c r="AB89" s="2">
        <f t="shared" si="19"/>
        <v>0.34530026109660572</v>
      </c>
      <c r="AC89" s="2" t="e">
        <f>NA()</f>
        <v>#N/A</v>
      </c>
    </row>
    <row r="90" spans="1:29" x14ac:dyDescent="0.25">
      <c r="A90" t="s">
        <v>188</v>
      </c>
      <c r="B90">
        <v>2130</v>
      </c>
      <c r="C90">
        <v>777</v>
      </c>
      <c r="D90">
        <v>11895</v>
      </c>
      <c r="E90">
        <v>5644</v>
      </c>
      <c r="F90" t="s">
        <v>11</v>
      </c>
      <c r="G90" t="s">
        <v>32</v>
      </c>
      <c r="H90" s="1" t="s">
        <v>189</v>
      </c>
      <c r="I90" t="b">
        <f t="shared" si="13"/>
        <v>0</v>
      </c>
      <c r="J90" t="b">
        <f t="shared" si="13"/>
        <v>1</v>
      </c>
      <c r="K90" t="b">
        <f t="shared" si="14"/>
        <v>1</v>
      </c>
      <c r="S90">
        <f t="shared" si="15"/>
        <v>0.47448507776376631</v>
      </c>
      <c r="T90">
        <f t="shared" si="16"/>
        <v>0.36478873239436621</v>
      </c>
      <c r="U90">
        <f t="shared" si="11"/>
        <v>0</v>
      </c>
      <c r="V90">
        <f t="shared" si="12"/>
        <v>2.3012348880173727E-2</v>
      </c>
      <c r="Y90">
        <f t="shared" si="17"/>
        <v>0.36478873239436621</v>
      </c>
      <c r="AA90" s="2">
        <f t="shared" si="18"/>
        <v>0.47448507776376631</v>
      </c>
      <c r="AB90" s="2">
        <f t="shared" si="19"/>
        <v>0.36478873239436621</v>
      </c>
      <c r="AC90" s="2" t="e">
        <f>NA()</f>
        <v>#N/A</v>
      </c>
    </row>
    <row r="91" spans="1:29" x14ac:dyDescent="0.25">
      <c r="A91" t="s">
        <v>190</v>
      </c>
      <c r="B91">
        <v>4854</v>
      </c>
      <c r="C91">
        <v>2217</v>
      </c>
      <c r="D91">
        <v>31603</v>
      </c>
      <c r="E91">
        <v>18566</v>
      </c>
      <c r="F91" t="s">
        <v>32</v>
      </c>
      <c r="G91" t="s">
        <v>32</v>
      </c>
      <c r="H91" s="1" t="s">
        <v>191</v>
      </c>
      <c r="I91" t="b">
        <f t="shared" si="13"/>
        <v>1</v>
      </c>
      <c r="J91" t="b">
        <f t="shared" si="13"/>
        <v>1</v>
      </c>
      <c r="K91" t="b">
        <f t="shared" si="14"/>
        <v>0</v>
      </c>
      <c r="S91">
        <f t="shared" si="15"/>
        <v>0.58747587254374589</v>
      </c>
      <c r="T91">
        <f t="shared" si="16"/>
        <v>0.45673671199011123</v>
      </c>
      <c r="U91">
        <f t="shared" si="11"/>
        <v>6.4045388573690465E-2</v>
      </c>
      <c r="V91">
        <f t="shared" si="12"/>
        <v>5.2442226039607166E-2</v>
      </c>
      <c r="Y91">
        <f t="shared" si="17"/>
        <v>0.45673671199011123</v>
      </c>
      <c r="AA91" s="2">
        <f t="shared" si="18"/>
        <v>0.58747587254374589</v>
      </c>
      <c r="AB91" s="2" t="e">
        <f t="shared" si="19"/>
        <v>#N/A</v>
      </c>
      <c r="AC91" s="2" t="e">
        <f>NA()</f>
        <v>#N/A</v>
      </c>
    </row>
    <row r="92" spans="1:29" x14ac:dyDescent="0.25">
      <c r="A92" t="s">
        <v>192</v>
      </c>
      <c r="B92">
        <v>5240</v>
      </c>
      <c r="C92">
        <v>1870</v>
      </c>
      <c r="D92">
        <v>23837</v>
      </c>
      <c r="E92">
        <v>11078</v>
      </c>
      <c r="F92" t="s">
        <v>11</v>
      </c>
      <c r="G92" t="s">
        <v>11</v>
      </c>
      <c r="H92" s="1" t="s">
        <v>193</v>
      </c>
      <c r="I92" t="b">
        <f t="shared" si="13"/>
        <v>0</v>
      </c>
      <c r="J92" t="b">
        <f t="shared" si="13"/>
        <v>0</v>
      </c>
      <c r="K92" t="b">
        <f t="shared" si="14"/>
        <v>0</v>
      </c>
      <c r="S92">
        <f t="shared" si="15"/>
        <v>0.46473969039728152</v>
      </c>
      <c r="T92">
        <f t="shared" si="16"/>
        <v>0.3568702290076336</v>
      </c>
      <c r="U92">
        <f t="shared" si="11"/>
        <v>0</v>
      </c>
      <c r="V92">
        <f t="shared" si="12"/>
        <v>0</v>
      </c>
      <c r="Y92">
        <f t="shared" si="17"/>
        <v>0.3568702290076336</v>
      </c>
      <c r="AA92" s="2">
        <f t="shared" si="18"/>
        <v>0.46473969039728152</v>
      </c>
      <c r="AB92" s="2">
        <f t="shared" si="19"/>
        <v>0.3568702290076336</v>
      </c>
      <c r="AC92" s="2" t="e">
        <f>NA()</f>
        <v>#N/A</v>
      </c>
    </row>
    <row r="93" spans="1:29" x14ac:dyDescent="0.25">
      <c r="A93" t="s">
        <v>194</v>
      </c>
      <c r="B93">
        <v>9383</v>
      </c>
      <c r="C93">
        <v>2718</v>
      </c>
      <c r="D93">
        <v>49000</v>
      </c>
      <c r="E93">
        <v>21149</v>
      </c>
      <c r="F93" t="s">
        <v>11</v>
      </c>
      <c r="G93" t="s">
        <v>32</v>
      </c>
      <c r="H93" s="1" t="s">
        <v>195</v>
      </c>
      <c r="I93" t="b">
        <f t="shared" si="13"/>
        <v>0</v>
      </c>
      <c r="J93" t="b">
        <f t="shared" si="13"/>
        <v>1</v>
      </c>
      <c r="K93" t="b">
        <f t="shared" si="14"/>
        <v>1</v>
      </c>
      <c r="S93">
        <f t="shared" si="15"/>
        <v>0.43161224489795919</v>
      </c>
      <c r="T93">
        <f t="shared" si="16"/>
        <v>0.2896728125333049</v>
      </c>
      <c r="U93">
        <f t="shared" si="11"/>
        <v>0</v>
      </c>
      <c r="V93">
        <f t="shared" si="12"/>
        <v>0.10137317818904698</v>
      </c>
      <c r="Y93">
        <f t="shared" si="17"/>
        <v>0.2896728125333049</v>
      </c>
      <c r="AA93" s="2">
        <f t="shared" si="18"/>
        <v>0.43161224489795919</v>
      </c>
      <c r="AB93" s="2">
        <f t="shared" si="19"/>
        <v>0.2896728125333049</v>
      </c>
      <c r="AC93" s="2" t="e">
        <f>NA()</f>
        <v>#N/A</v>
      </c>
    </row>
    <row r="94" spans="1:29" x14ac:dyDescent="0.25">
      <c r="A94" t="s">
        <v>196</v>
      </c>
      <c r="B94">
        <v>6273</v>
      </c>
      <c r="C94">
        <v>1987</v>
      </c>
      <c r="D94">
        <v>30562</v>
      </c>
      <c r="E94">
        <v>13498</v>
      </c>
      <c r="F94" t="s">
        <v>11</v>
      </c>
      <c r="G94" t="s">
        <v>11</v>
      </c>
      <c r="H94" s="1" t="s">
        <v>197</v>
      </c>
      <c r="I94" t="b">
        <f t="shared" si="13"/>
        <v>0</v>
      </c>
      <c r="J94" t="b">
        <f t="shared" si="13"/>
        <v>0</v>
      </c>
      <c r="K94" t="b">
        <f t="shared" si="14"/>
        <v>0</v>
      </c>
      <c r="S94">
        <f t="shared" si="15"/>
        <v>0.44165957725279759</v>
      </c>
      <c r="T94">
        <f t="shared" si="16"/>
        <v>0.31675434401402836</v>
      </c>
      <c r="U94">
        <f t="shared" si="11"/>
        <v>0</v>
      </c>
      <c r="V94">
        <f t="shared" si="12"/>
        <v>0</v>
      </c>
      <c r="Y94">
        <f t="shared" si="17"/>
        <v>0.31675434401402836</v>
      </c>
      <c r="AA94" s="2">
        <f t="shared" si="18"/>
        <v>0.44165957725279759</v>
      </c>
      <c r="AB94" s="2">
        <f t="shared" si="19"/>
        <v>0.31675434401402836</v>
      </c>
      <c r="AC94" s="2" t="e">
        <f>NA()</f>
        <v>#N/A</v>
      </c>
    </row>
    <row r="95" spans="1:29" x14ac:dyDescent="0.25">
      <c r="A95" t="s">
        <v>198</v>
      </c>
      <c r="B95">
        <v>7990</v>
      </c>
      <c r="C95">
        <v>2311</v>
      </c>
      <c r="D95">
        <v>39709</v>
      </c>
      <c r="E95">
        <v>16606</v>
      </c>
      <c r="F95" t="s">
        <v>11</v>
      </c>
      <c r="G95" t="s">
        <v>11</v>
      </c>
      <c r="H95" s="1" t="s">
        <v>199</v>
      </c>
      <c r="I95" t="b">
        <f t="shared" si="13"/>
        <v>0</v>
      </c>
      <c r="J95" t="b">
        <f t="shared" si="13"/>
        <v>0</v>
      </c>
      <c r="K95" t="b">
        <f t="shared" si="14"/>
        <v>0</v>
      </c>
      <c r="S95">
        <f t="shared" si="15"/>
        <v>0.4181923493414591</v>
      </c>
      <c r="T95">
        <f t="shared" si="16"/>
        <v>0.28923654568210261</v>
      </c>
      <c r="U95">
        <f t="shared" si="11"/>
        <v>0</v>
      </c>
      <c r="V95">
        <f t="shared" si="12"/>
        <v>0</v>
      </c>
      <c r="Y95">
        <f t="shared" si="17"/>
        <v>0.28923654568210261</v>
      </c>
      <c r="AA95" s="2">
        <f t="shared" si="18"/>
        <v>0.4181923493414591</v>
      </c>
      <c r="AB95" s="2">
        <f t="shared" si="19"/>
        <v>0.28923654568210261</v>
      </c>
      <c r="AC95" s="2" t="e">
        <f>NA()</f>
        <v>#N/A</v>
      </c>
    </row>
    <row r="96" spans="1:29" x14ac:dyDescent="0.25">
      <c r="A96" t="s">
        <v>200</v>
      </c>
      <c r="B96">
        <v>3236</v>
      </c>
      <c r="C96">
        <v>796</v>
      </c>
      <c r="D96">
        <v>5270</v>
      </c>
      <c r="E96">
        <v>1514</v>
      </c>
      <c r="F96" t="s">
        <v>11</v>
      </c>
      <c r="G96" t="s">
        <v>11</v>
      </c>
      <c r="H96" s="1" t="s">
        <v>201</v>
      </c>
      <c r="I96" t="b">
        <f t="shared" si="13"/>
        <v>0</v>
      </c>
      <c r="J96" t="b">
        <f t="shared" si="13"/>
        <v>0</v>
      </c>
      <c r="K96" t="b">
        <f t="shared" si="14"/>
        <v>0</v>
      </c>
      <c r="S96">
        <f t="shared" si="15"/>
        <v>0.2872865275142315</v>
      </c>
      <c r="T96">
        <f t="shared" si="16"/>
        <v>0.24598269468479605</v>
      </c>
      <c r="U96">
        <f t="shared" si="11"/>
        <v>0</v>
      </c>
      <c r="V96">
        <f t="shared" si="12"/>
        <v>0</v>
      </c>
      <c r="Y96">
        <f t="shared" si="17"/>
        <v>0.24598269468479605</v>
      </c>
      <c r="AA96" s="2">
        <f t="shared" si="18"/>
        <v>0.2872865275142315</v>
      </c>
      <c r="AB96" s="2">
        <f t="shared" si="19"/>
        <v>0.24598269468479605</v>
      </c>
      <c r="AC96" s="2" t="e">
        <f>NA()</f>
        <v>#N/A</v>
      </c>
    </row>
    <row r="97" spans="1:29" x14ac:dyDescent="0.25">
      <c r="A97" t="s">
        <v>202</v>
      </c>
      <c r="B97">
        <v>9604</v>
      </c>
      <c r="C97">
        <v>2101</v>
      </c>
      <c r="D97">
        <v>31317</v>
      </c>
      <c r="E97">
        <v>9703</v>
      </c>
      <c r="F97" t="s">
        <v>11</v>
      </c>
      <c r="G97" t="s">
        <v>11</v>
      </c>
      <c r="H97" s="1" t="s">
        <v>203</v>
      </c>
      <c r="I97" t="b">
        <f t="shared" si="13"/>
        <v>0</v>
      </c>
      <c r="J97" t="b">
        <f t="shared" si="13"/>
        <v>0</v>
      </c>
      <c r="K97" t="b">
        <f t="shared" si="14"/>
        <v>0</v>
      </c>
      <c r="S97">
        <f t="shared" si="15"/>
        <v>0.30983172079062488</v>
      </c>
      <c r="T97">
        <f t="shared" si="16"/>
        <v>0.21876301541024573</v>
      </c>
      <c r="U97">
        <f t="shared" si="11"/>
        <v>0</v>
      </c>
      <c r="V97">
        <f t="shared" si="12"/>
        <v>0</v>
      </c>
      <c r="Y97">
        <f t="shared" si="17"/>
        <v>0.21876301541024573</v>
      </c>
      <c r="AA97" s="2">
        <f t="shared" si="18"/>
        <v>0.30983172079062488</v>
      </c>
      <c r="AB97" s="2">
        <f t="shared" si="19"/>
        <v>0.21876301541024573</v>
      </c>
      <c r="AC97" s="2" t="e">
        <f>NA()</f>
        <v>#N/A</v>
      </c>
    </row>
    <row r="98" spans="1:29" x14ac:dyDescent="0.25">
      <c r="A98" t="s">
        <v>204</v>
      </c>
      <c r="B98">
        <v>11349</v>
      </c>
      <c r="C98">
        <v>2757</v>
      </c>
      <c r="D98">
        <v>28534</v>
      </c>
      <c r="E98">
        <v>8638</v>
      </c>
      <c r="F98" t="s">
        <v>11</v>
      </c>
      <c r="G98" t="s">
        <v>11</v>
      </c>
      <c r="H98" s="1" t="s">
        <v>205</v>
      </c>
      <c r="I98" t="b">
        <f t="shared" si="13"/>
        <v>0</v>
      </c>
      <c r="J98" t="b">
        <f t="shared" si="13"/>
        <v>0</v>
      </c>
      <c r="K98" t="b">
        <f t="shared" si="14"/>
        <v>0</v>
      </c>
      <c r="S98">
        <f t="shared" si="15"/>
        <v>0.30272657180906987</v>
      </c>
      <c r="T98">
        <f t="shared" si="16"/>
        <v>0.24292889241342849</v>
      </c>
      <c r="U98">
        <f t="shared" ref="U98:U118" si="20">IF(I98,$B98/$P$3,0)</f>
        <v>0</v>
      </c>
      <c r="V98">
        <f t="shared" ref="V98:V118" si="21">IF(J98,$B98/$P$4,0)</f>
        <v>0</v>
      </c>
      <c r="Y98">
        <f t="shared" si="17"/>
        <v>0.24292889241342849</v>
      </c>
      <c r="AA98" s="2">
        <f t="shared" si="18"/>
        <v>0.30272657180906987</v>
      </c>
      <c r="AB98" s="2">
        <f t="shared" si="19"/>
        <v>0.24292889241342849</v>
      </c>
      <c r="AC98" s="2" t="e">
        <f>NA()</f>
        <v>#N/A</v>
      </c>
    </row>
    <row r="99" spans="1:29" x14ac:dyDescent="0.25">
      <c r="A99" t="s">
        <v>206</v>
      </c>
      <c r="B99">
        <v>4785</v>
      </c>
      <c r="C99">
        <v>1210</v>
      </c>
      <c r="D99">
        <v>10242</v>
      </c>
      <c r="E99">
        <v>2567</v>
      </c>
      <c r="F99" t="s">
        <v>11</v>
      </c>
      <c r="G99" t="s">
        <v>11</v>
      </c>
      <c r="H99" s="1" t="s">
        <v>207</v>
      </c>
      <c r="I99" t="b">
        <f t="shared" si="13"/>
        <v>0</v>
      </c>
      <c r="J99" t="b">
        <f t="shared" si="13"/>
        <v>0</v>
      </c>
      <c r="K99" t="b">
        <f t="shared" si="14"/>
        <v>0</v>
      </c>
      <c r="S99">
        <f t="shared" si="15"/>
        <v>0.25063464167154853</v>
      </c>
      <c r="T99">
        <f t="shared" si="16"/>
        <v>0.25287356321839083</v>
      </c>
      <c r="U99">
        <f t="shared" si="20"/>
        <v>0</v>
      </c>
      <c r="V99">
        <f t="shared" si="21"/>
        <v>0</v>
      </c>
      <c r="Y99">
        <f t="shared" si="17"/>
        <v>0.25287356321839083</v>
      </c>
      <c r="AA99" s="2">
        <f t="shared" si="18"/>
        <v>0.25063464167154853</v>
      </c>
      <c r="AB99" s="2">
        <f t="shared" si="19"/>
        <v>0.25287356321839083</v>
      </c>
      <c r="AC99" s="2" t="e">
        <f>NA()</f>
        <v>#N/A</v>
      </c>
    </row>
    <row r="100" spans="1:29" x14ac:dyDescent="0.25">
      <c r="A100" t="s">
        <v>208</v>
      </c>
      <c r="B100">
        <v>5684</v>
      </c>
      <c r="C100">
        <v>1179</v>
      </c>
      <c r="D100">
        <v>16042</v>
      </c>
      <c r="E100">
        <v>4406</v>
      </c>
      <c r="F100" t="s">
        <v>11</v>
      </c>
      <c r="G100" t="s">
        <v>11</v>
      </c>
      <c r="H100" s="1" t="s">
        <v>209</v>
      </c>
      <c r="I100" t="b">
        <f t="shared" si="13"/>
        <v>0</v>
      </c>
      <c r="J100" t="b">
        <f t="shared" si="13"/>
        <v>0</v>
      </c>
      <c r="K100" t="b">
        <f t="shared" si="14"/>
        <v>0</v>
      </c>
      <c r="S100">
        <f t="shared" si="15"/>
        <v>0.27465403316294729</v>
      </c>
      <c r="T100">
        <f t="shared" si="16"/>
        <v>0.20742434904996482</v>
      </c>
      <c r="U100">
        <f t="shared" si="20"/>
        <v>0</v>
      </c>
      <c r="V100">
        <f t="shared" si="21"/>
        <v>0</v>
      </c>
      <c r="Y100">
        <f t="shared" si="17"/>
        <v>0.20742434904996482</v>
      </c>
      <c r="AA100" s="2">
        <f t="shared" si="18"/>
        <v>0.27465403316294729</v>
      </c>
      <c r="AB100" s="2">
        <f t="shared" si="19"/>
        <v>0.20742434904996482</v>
      </c>
      <c r="AC100" s="2" t="e">
        <f>NA()</f>
        <v>#N/A</v>
      </c>
    </row>
    <row r="101" spans="1:29" x14ac:dyDescent="0.25">
      <c r="A101" t="s">
        <v>210</v>
      </c>
      <c r="B101">
        <v>4333</v>
      </c>
      <c r="C101">
        <v>771</v>
      </c>
      <c r="D101">
        <v>10587</v>
      </c>
      <c r="E101">
        <v>2465</v>
      </c>
      <c r="F101" t="s">
        <v>11</v>
      </c>
      <c r="G101" t="s">
        <v>11</v>
      </c>
      <c r="H101" s="1" t="s">
        <v>211</v>
      </c>
      <c r="I101" t="b">
        <f t="shared" si="13"/>
        <v>0</v>
      </c>
      <c r="J101" t="b">
        <f t="shared" si="13"/>
        <v>0</v>
      </c>
      <c r="K101" t="b">
        <f t="shared" si="14"/>
        <v>0</v>
      </c>
      <c r="S101">
        <f t="shared" si="15"/>
        <v>0.23283271937281572</v>
      </c>
      <c r="T101">
        <f t="shared" si="16"/>
        <v>0.17793676436648972</v>
      </c>
      <c r="U101">
        <f t="shared" si="20"/>
        <v>0</v>
      </c>
      <c r="V101">
        <f t="shared" si="21"/>
        <v>0</v>
      </c>
      <c r="Y101">
        <f t="shared" si="17"/>
        <v>0.17793676436648972</v>
      </c>
      <c r="AA101" s="2">
        <f t="shared" si="18"/>
        <v>0.23283271937281572</v>
      </c>
      <c r="AB101" s="2">
        <f t="shared" si="19"/>
        <v>0.17793676436648972</v>
      </c>
      <c r="AC101" s="2" t="e">
        <f>NA()</f>
        <v>#N/A</v>
      </c>
    </row>
    <row r="102" spans="1:29" x14ac:dyDescent="0.25">
      <c r="A102" t="s">
        <v>212</v>
      </c>
      <c r="B102">
        <v>5020</v>
      </c>
      <c r="C102">
        <v>848</v>
      </c>
      <c r="D102">
        <v>10917</v>
      </c>
      <c r="E102">
        <v>2182</v>
      </c>
      <c r="F102" t="s">
        <v>11</v>
      </c>
      <c r="G102" t="s">
        <v>11</v>
      </c>
      <c r="H102" s="1" t="s">
        <v>213</v>
      </c>
      <c r="I102" t="b">
        <f t="shared" si="13"/>
        <v>0</v>
      </c>
      <c r="J102" t="b">
        <f t="shared" si="13"/>
        <v>0</v>
      </c>
      <c r="K102" t="b">
        <f t="shared" si="14"/>
        <v>0</v>
      </c>
      <c r="S102">
        <f t="shared" si="15"/>
        <v>0.19987175964092699</v>
      </c>
      <c r="T102">
        <f t="shared" si="16"/>
        <v>0.16892430278884463</v>
      </c>
      <c r="U102">
        <f t="shared" si="20"/>
        <v>0</v>
      </c>
      <c r="V102">
        <f t="shared" si="21"/>
        <v>0</v>
      </c>
      <c r="Y102">
        <f t="shared" si="17"/>
        <v>0.16892430278884463</v>
      </c>
      <c r="AA102" s="2">
        <f t="shared" si="18"/>
        <v>0.19987175964092699</v>
      </c>
      <c r="AB102" s="2">
        <f t="shared" si="19"/>
        <v>0.16892430278884463</v>
      </c>
      <c r="AC102" s="2" t="e">
        <f>NA()</f>
        <v>#N/A</v>
      </c>
    </row>
    <row r="103" spans="1:29" x14ac:dyDescent="0.25">
      <c r="A103" t="s">
        <v>214</v>
      </c>
      <c r="B103">
        <v>4129</v>
      </c>
      <c r="C103">
        <v>784</v>
      </c>
      <c r="D103">
        <v>8445</v>
      </c>
      <c r="E103">
        <v>1880</v>
      </c>
      <c r="F103" t="s">
        <v>11</v>
      </c>
      <c r="G103" t="s">
        <v>11</v>
      </c>
      <c r="H103" s="1" t="s">
        <v>215</v>
      </c>
      <c r="I103" t="b">
        <f t="shared" si="13"/>
        <v>0</v>
      </c>
      <c r="J103" t="b">
        <f t="shared" si="13"/>
        <v>0</v>
      </c>
      <c r="K103" t="b">
        <f t="shared" si="14"/>
        <v>0</v>
      </c>
      <c r="S103">
        <f t="shared" si="15"/>
        <v>0.22261693309650682</v>
      </c>
      <c r="T103">
        <f t="shared" si="16"/>
        <v>0.18987648341002664</v>
      </c>
      <c r="U103">
        <f t="shared" si="20"/>
        <v>0</v>
      </c>
      <c r="V103">
        <f t="shared" si="21"/>
        <v>0</v>
      </c>
      <c r="Y103">
        <f t="shared" si="17"/>
        <v>0.18987648341002664</v>
      </c>
      <c r="AA103" s="2">
        <f t="shared" si="18"/>
        <v>0.22261693309650682</v>
      </c>
      <c r="AB103" s="2">
        <f t="shared" si="19"/>
        <v>0.18987648341002664</v>
      </c>
      <c r="AC103" s="2" t="e">
        <f>NA()</f>
        <v>#N/A</v>
      </c>
    </row>
    <row r="104" spans="1:29" x14ac:dyDescent="0.25">
      <c r="A104" t="s">
        <v>216</v>
      </c>
      <c r="B104">
        <v>6116</v>
      </c>
      <c r="C104">
        <v>1205</v>
      </c>
      <c r="D104">
        <v>13712</v>
      </c>
      <c r="E104">
        <v>3219</v>
      </c>
      <c r="F104" t="s">
        <v>11</v>
      </c>
      <c r="G104" t="s">
        <v>11</v>
      </c>
      <c r="H104" s="1" t="s">
        <v>217</v>
      </c>
      <c r="I104" t="b">
        <f t="shared" si="13"/>
        <v>0</v>
      </c>
      <c r="J104" t="b">
        <f t="shared" si="13"/>
        <v>0</v>
      </c>
      <c r="K104" t="b">
        <f t="shared" si="14"/>
        <v>0</v>
      </c>
      <c r="S104">
        <f t="shared" si="15"/>
        <v>0.2347578763127188</v>
      </c>
      <c r="T104">
        <f t="shared" si="16"/>
        <v>0.19702419882275998</v>
      </c>
      <c r="U104">
        <f t="shared" si="20"/>
        <v>0</v>
      </c>
      <c r="V104">
        <f t="shared" si="21"/>
        <v>0</v>
      </c>
      <c r="Y104">
        <f t="shared" si="17"/>
        <v>0.19702419882275998</v>
      </c>
      <c r="AA104" s="2">
        <f t="shared" si="18"/>
        <v>0.2347578763127188</v>
      </c>
      <c r="AB104" s="2">
        <f t="shared" si="19"/>
        <v>0.19702419882275998</v>
      </c>
      <c r="AC104" s="2" t="e">
        <f>NA()</f>
        <v>#N/A</v>
      </c>
    </row>
    <row r="105" spans="1:29" x14ac:dyDescent="0.25">
      <c r="A105" t="s">
        <v>218</v>
      </c>
      <c r="B105">
        <v>13118</v>
      </c>
      <c r="C105">
        <v>5220</v>
      </c>
      <c r="D105">
        <v>56037</v>
      </c>
      <c r="E105">
        <v>26334</v>
      </c>
      <c r="F105" t="s">
        <v>11</v>
      </c>
      <c r="G105" t="s">
        <v>11</v>
      </c>
      <c r="H105" s="1" t="s">
        <v>219</v>
      </c>
      <c r="I105" t="b">
        <f t="shared" si="13"/>
        <v>0</v>
      </c>
      <c r="J105" t="b">
        <f t="shared" si="13"/>
        <v>0</v>
      </c>
      <c r="K105" t="b">
        <f t="shared" si="14"/>
        <v>0</v>
      </c>
      <c r="S105">
        <f t="shared" si="15"/>
        <v>0.46993950425611647</v>
      </c>
      <c r="T105">
        <f t="shared" si="16"/>
        <v>0.397926513187986</v>
      </c>
      <c r="U105">
        <f t="shared" si="20"/>
        <v>0</v>
      </c>
      <c r="V105">
        <f t="shared" si="21"/>
        <v>0</v>
      </c>
      <c r="Y105">
        <f t="shared" si="17"/>
        <v>0.397926513187986</v>
      </c>
      <c r="AA105" s="2">
        <f t="shared" si="18"/>
        <v>0.46993950425611647</v>
      </c>
      <c r="AB105" s="2">
        <f t="shared" si="19"/>
        <v>0.397926513187986</v>
      </c>
      <c r="AC105" s="2" t="e">
        <f>NA()</f>
        <v>#N/A</v>
      </c>
    </row>
    <row r="106" spans="1:29" x14ac:dyDescent="0.25">
      <c r="A106" t="s">
        <v>220</v>
      </c>
      <c r="B106">
        <v>7010</v>
      </c>
      <c r="C106">
        <v>3082</v>
      </c>
      <c r="D106">
        <v>31353</v>
      </c>
      <c r="E106">
        <v>16222</v>
      </c>
      <c r="F106" t="s">
        <v>11</v>
      </c>
      <c r="G106" t="s">
        <v>11</v>
      </c>
      <c r="H106" s="1" t="s">
        <v>221</v>
      </c>
      <c r="I106" t="b">
        <f t="shared" si="13"/>
        <v>0</v>
      </c>
      <c r="J106" t="b">
        <f t="shared" si="13"/>
        <v>0</v>
      </c>
      <c r="K106" t="b">
        <f t="shared" si="14"/>
        <v>0</v>
      </c>
      <c r="S106">
        <f t="shared" si="15"/>
        <v>0.51739865403629637</v>
      </c>
      <c r="T106">
        <f t="shared" si="16"/>
        <v>0.43965763195435092</v>
      </c>
      <c r="U106">
        <f t="shared" si="20"/>
        <v>0</v>
      </c>
      <c r="V106">
        <f t="shared" si="21"/>
        <v>0</v>
      </c>
      <c r="Y106">
        <f t="shared" si="17"/>
        <v>0.43965763195435092</v>
      </c>
      <c r="AA106" s="2">
        <f t="shared" si="18"/>
        <v>0.51739865403629637</v>
      </c>
      <c r="AB106" s="2">
        <f t="shared" si="19"/>
        <v>0.43965763195435092</v>
      </c>
      <c r="AC106" s="2" t="e">
        <f>NA()</f>
        <v>#N/A</v>
      </c>
    </row>
    <row r="107" spans="1:29" x14ac:dyDescent="0.25">
      <c r="A107" t="s">
        <v>222</v>
      </c>
      <c r="B107">
        <v>7701</v>
      </c>
      <c r="C107">
        <v>2409</v>
      </c>
      <c r="D107">
        <v>27975</v>
      </c>
      <c r="E107">
        <v>11227</v>
      </c>
      <c r="F107" t="s">
        <v>11</v>
      </c>
      <c r="G107" t="s">
        <v>11</v>
      </c>
      <c r="H107" s="1" t="s">
        <v>223</v>
      </c>
      <c r="I107" t="b">
        <f t="shared" si="13"/>
        <v>0</v>
      </c>
      <c r="J107" t="b">
        <f t="shared" si="13"/>
        <v>0</v>
      </c>
      <c r="K107" t="b">
        <f t="shared" si="14"/>
        <v>0</v>
      </c>
      <c r="S107">
        <f t="shared" si="15"/>
        <v>0.40132260947274351</v>
      </c>
      <c r="T107">
        <f t="shared" si="16"/>
        <v>0.31281651733541099</v>
      </c>
      <c r="U107">
        <f t="shared" si="20"/>
        <v>0</v>
      </c>
      <c r="V107">
        <f t="shared" si="21"/>
        <v>0</v>
      </c>
      <c r="Y107">
        <f t="shared" si="17"/>
        <v>0.31281651733541099</v>
      </c>
      <c r="AA107" s="2">
        <f t="shared" si="18"/>
        <v>0.40132260947274351</v>
      </c>
      <c r="AB107" s="2">
        <f t="shared" si="19"/>
        <v>0.31281651733541099</v>
      </c>
      <c r="AC107" s="2" t="e">
        <f>NA()</f>
        <v>#N/A</v>
      </c>
    </row>
    <row r="108" spans="1:29" x14ac:dyDescent="0.25">
      <c r="A108" t="s">
        <v>224</v>
      </c>
      <c r="B108">
        <v>7518</v>
      </c>
      <c r="C108">
        <v>2141</v>
      </c>
      <c r="D108">
        <v>21043</v>
      </c>
      <c r="E108">
        <v>7219</v>
      </c>
      <c r="F108" t="s">
        <v>11</v>
      </c>
      <c r="G108" t="s">
        <v>11</v>
      </c>
      <c r="H108" s="1" t="s">
        <v>225</v>
      </c>
      <c r="I108" t="b">
        <f t="shared" si="13"/>
        <v>0</v>
      </c>
      <c r="J108" t="b">
        <f t="shared" si="13"/>
        <v>0</v>
      </c>
      <c r="K108" t="b">
        <f t="shared" si="14"/>
        <v>0</v>
      </c>
      <c r="S108">
        <f t="shared" si="15"/>
        <v>0.34305944969823693</v>
      </c>
      <c r="T108">
        <f t="shared" si="16"/>
        <v>0.2847831870178239</v>
      </c>
      <c r="U108">
        <f t="shared" si="20"/>
        <v>0</v>
      </c>
      <c r="V108">
        <f t="shared" si="21"/>
        <v>0</v>
      </c>
      <c r="Y108">
        <f t="shared" si="17"/>
        <v>0.2847831870178239</v>
      </c>
      <c r="AA108" s="2">
        <f t="shared" si="18"/>
        <v>0.34305944969823693</v>
      </c>
      <c r="AB108" s="2">
        <f t="shared" si="19"/>
        <v>0.2847831870178239</v>
      </c>
      <c r="AC108" s="2" t="e">
        <f>NA()</f>
        <v>#N/A</v>
      </c>
    </row>
    <row r="109" spans="1:29" x14ac:dyDescent="0.25">
      <c r="A109" t="s">
        <v>226</v>
      </c>
      <c r="B109">
        <v>9766</v>
      </c>
      <c r="C109">
        <v>2886</v>
      </c>
      <c r="D109">
        <v>32082</v>
      </c>
      <c r="E109">
        <v>12148</v>
      </c>
      <c r="F109" t="s">
        <v>11</v>
      </c>
      <c r="G109" t="s">
        <v>11</v>
      </c>
      <c r="H109" s="1" t="s">
        <v>227</v>
      </c>
      <c r="I109" t="b">
        <f t="shared" si="13"/>
        <v>0</v>
      </c>
      <c r="J109" t="b">
        <f t="shared" si="13"/>
        <v>0</v>
      </c>
      <c r="K109" t="b">
        <f t="shared" si="14"/>
        <v>0</v>
      </c>
      <c r="S109">
        <f t="shared" si="15"/>
        <v>0.37865469733807117</v>
      </c>
      <c r="T109">
        <f t="shared" si="16"/>
        <v>0.2955150522219947</v>
      </c>
      <c r="U109">
        <f t="shared" si="20"/>
        <v>0</v>
      </c>
      <c r="V109">
        <f t="shared" si="21"/>
        <v>0</v>
      </c>
      <c r="Y109">
        <f t="shared" si="17"/>
        <v>0.2955150522219947</v>
      </c>
      <c r="AA109" s="2">
        <f t="shared" si="18"/>
        <v>0.37865469733807117</v>
      </c>
      <c r="AB109" s="2">
        <f t="shared" si="19"/>
        <v>0.2955150522219947</v>
      </c>
      <c r="AC109" s="2" t="e">
        <f>NA()</f>
        <v>#N/A</v>
      </c>
    </row>
    <row r="110" spans="1:29" x14ac:dyDescent="0.25">
      <c r="A110" t="s">
        <v>228</v>
      </c>
      <c r="B110">
        <v>6256</v>
      </c>
      <c r="C110">
        <v>1504</v>
      </c>
      <c r="D110">
        <v>19652</v>
      </c>
      <c r="E110">
        <v>6451</v>
      </c>
      <c r="F110" t="s">
        <v>11</v>
      </c>
      <c r="G110" t="s">
        <v>11</v>
      </c>
      <c r="H110" s="1" t="s">
        <v>229</v>
      </c>
      <c r="I110" t="b">
        <f t="shared" si="13"/>
        <v>0</v>
      </c>
      <c r="J110" t="b">
        <f t="shared" si="13"/>
        <v>0</v>
      </c>
      <c r="K110" t="b">
        <f t="shared" si="14"/>
        <v>0</v>
      </c>
      <c r="S110">
        <f t="shared" si="15"/>
        <v>0.32826175452880113</v>
      </c>
      <c r="T110">
        <f t="shared" si="16"/>
        <v>0.24040920716112532</v>
      </c>
      <c r="U110">
        <f t="shared" si="20"/>
        <v>0</v>
      </c>
      <c r="V110">
        <f t="shared" si="21"/>
        <v>0</v>
      </c>
      <c r="Y110">
        <f t="shared" si="17"/>
        <v>0.24040920716112532</v>
      </c>
      <c r="AA110" s="2">
        <f t="shared" si="18"/>
        <v>0.32826175452880113</v>
      </c>
      <c r="AB110" s="2">
        <f t="shared" si="19"/>
        <v>0.24040920716112532</v>
      </c>
      <c r="AC110" s="2" t="e">
        <f>NA()</f>
        <v>#N/A</v>
      </c>
    </row>
    <row r="111" spans="1:29" x14ac:dyDescent="0.25">
      <c r="A111" t="s">
        <v>230</v>
      </c>
      <c r="B111">
        <v>8844</v>
      </c>
      <c r="C111">
        <v>2432</v>
      </c>
      <c r="D111">
        <v>30051</v>
      </c>
      <c r="E111">
        <v>10792</v>
      </c>
      <c r="F111" t="s">
        <v>11</v>
      </c>
      <c r="G111" t="s">
        <v>11</v>
      </c>
      <c r="H111" s="1" t="s">
        <v>231</v>
      </c>
      <c r="I111" t="b">
        <f t="shared" si="13"/>
        <v>0</v>
      </c>
      <c r="J111" t="b">
        <f t="shared" si="13"/>
        <v>0</v>
      </c>
      <c r="K111" t="b">
        <f t="shared" si="14"/>
        <v>0</v>
      </c>
      <c r="S111">
        <f t="shared" si="15"/>
        <v>0.35912282453162958</v>
      </c>
      <c r="T111">
        <f t="shared" si="16"/>
        <v>0.27498869289914069</v>
      </c>
      <c r="U111">
        <f t="shared" si="20"/>
        <v>0</v>
      </c>
      <c r="V111">
        <f t="shared" si="21"/>
        <v>0</v>
      </c>
      <c r="Y111">
        <f t="shared" si="17"/>
        <v>0.27498869289914069</v>
      </c>
      <c r="AA111" s="2">
        <f t="shared" si="18"/>
        <v>0.35912282453162958</v>
      </c>
      <c r="AB111" s="2">
        <f t="shared" si="19"/>
        <v>0.27498869289914069</v>
      </c>
      <c r="AC111" s="2" t="e">
        <f>NA()</f>
        <v>#N/A</v>
      </c>
    </row>
    <row r="112" spans="1:29" x14ac:dyDescent="0.25">
      <c r="A112" t="s">
        <v>232</v>
      </c>
      <c r="B112">
        <v>6227</v>
      </c>
      <c r="C112">
        <v>1606</v>
      </c>
      <c r="D112">
        <v>16791</v>
      </c>
      <c r="E112">
        <v>5492</v>
      </c>
      <c r="F112" t="s">
        <v>11</v>
      </c>
      <c r="G112" t="s">
        <v>11</v>
      </c>
      <c r="H112" s="1" t="s">
        <v>233</v>
      </c>
      <c r="I112" t="b">
        <f t="shared" si="13"/>
        <v>0</v>
      </c>
      <c r="J112" t="b">
        <f t="shared" si="13"/>
        <v>0</v>
      </c>
      <c r="K112" t="b">
        <f t="shared" si="14"/>
        <v>0</v>
      </c>
      <c r="S112">
        <f t="shared" si="15"/>
        <v>0.32707998332439997</v>
      </c>
      <c r="T112">
        <f t="shared" si="16"/>
        <v>0.25790910550827045</v>
      </c>
      <c r="U112">
        <f t="shared" si="20"/>
        <v>0</v>
      </c>
      <c r="V112">
        <f t="shared" si="21"/>
        <v>0</v>
      </c>
      <c r="Y112">
        <f t="shared" si="17"/>
        <v>0.25790910550827045</v>
      </c>
      <c r="AA112" s="2">
        <f t="shared" si="18"/>
        <v>0.32707998332439997</v>
      </c>
      <c r="AB112" s="2">
        <f t="shared" si="19"/>
        <v>0.25790910550827045</v>
      </c>
      <c r="AC112" s="2" t="e">
        <f>NA()</f>
        <v>#N/A</v>
      </c>
    </row>
    <row r="113" spans="1:29" x14ac:dyDescent="0.25">
      <c r="A113" t="s">
        <v>234</v>
      </c>
      <c r="B113">
        <v>7101</v>
      </c>
      <c r="C113">
        <v>1607</v>
      </c>
      <c r="D113">
        <v>17068</v>
      </c>
      <c r="E113">
        <v>4642</v>
      </c>
      <c r="F113" t="s">
        <v>11</v>
      </c>
      <c r="G113" t="s">
        <v>11</v>
      </c>
      <c r="H113" s="1" t="s">
        <v>235</v>
      </c>
      <c r="I113" t="b">
        <f t="shared" si="13"/>
        <v>0</v>
      </c>
      <c r="J113" t="b">
        <f t="shared" si="13"/>
        <v>0</v>
      </c>
      <c r="K113" t="b">
        <f t="shared" si="14"/>
        <v>0</v>
      </c>
      <c r="S113">
        <f t="shared" si="15"/>
        <v>0.27197093977033043</v>
      </c>
      <c r="T113">
        <f t="shared" si="16"/>
        <v>0.22630615406280805</v>
      </c>
      <c r="U113">
        <f t="shared" si="20"/>
        <v>0</v>
      </c>
      <c r="V113">
        <f t="shared" si="21"/>
        <v>0</v>
      </c>
      <c r="Y113">
        <f t="shared" si="17"/>
        <v>0.22630615406280805</v>
      </c>
      <c r="AA113" s="2">
        <f t="shared" si="18"/>
        <v>0.27197093977033043</v>
      </c>
      <c r="AB113" s="2">
        <f t="shared" si="19"/>
        <v>0.22630615406280805</v>
      </c>
      <c r="AC113" s="2" t="e">
        <f>NA()</f>
        <v>#N/A</v>
      </c>
    </row>
    <row r="114" spans="1:29" x14ac:dyDescent="0.25">
      <c r="A114" t="s">
        <v>236</v>
      </c>
      <c r="B114">
        <v>8417</v>
      </c>
      <c r="C114">
        <v>2355</v>
      </c>
      <c r="D114">
        <v>26388</v>
      </c>
      <c r="E114">
        <v>8928</v>
      </c>
      <c r="F114" t="s">
        <v>11</v>
      </c>
      <c r="G114" t="s">
        <v>11</v>
      </c>
      <c r="H114" s="1" t="s">
        <v>237</v>
      </c>
      <c r="I114" t="b">
        <f t="shared" si="13"/>
        <v>0</v>
      </c>
      <c r="J114" t="b">
        <f t="shared" si="13"/>
        <v>0</v>
      </c>
      <c r="K114" t="b">
        <f t="shared" si="14"/>
        <v>0</v>
      </c>
      <c r="S114">
        <f t="shared" si="15"/>
        <v>0.33833560709413368</v>
      </c>
      <c r="T114">
        <f t="shared" si="16"/>
        <v>0.27979089937032198</v>
      </c>
      <c r="U114">
        <f t="shared" si="20"/>
        <v>0</v>
      </c>
      <c r="V114">
        <f t="shared" si="21"/>
        <v>0</v>
      </c>
      <c r="Y114">
        <f t="shared" si="17"/>
        <v>0.27979089937032198</v>
      </c>
      <c r="AA114" s="2">
        <f t="shared" si="18"/>
        <v>0.33833560709413368</v>
      </c>
      <c r="AB114" s="2">
        <f t="shared" si="19"/>
        <v>0.27979089937032198</v>
      </c>
      <c r="AC114" s="2" t="e">
        <f>NA()</f>
        <v>#N/A</v>
      </c>
    </row>
    <row r="115" spans="1:29" x14ac:dyDescent="0.25">
      <c r="A115" t="s">
        <v>238</v>
      </c>
      <c r="B115">
        <v>6672</v>
      </c>
      <c r="C115">
        <v>2085</v>
      </c>
      <c r="D115">
        <v>23679</v>
      </c>
      <c r="E115">
        <v>9139</v>
      </c>
      <c r="F115" t="s">
        <v>11</v>
      </c>
      <c r="G115" t="s">
        <v>11</v>
      </c>
      <c r="H115" s="1" t="s">
        <v>239</v>
      </c>
      <c r="I115" t="b">
        <f t="shared" si="13"/>
        <v>0</v>
      </c>
      <c r="J115" t="b">
        <f t="shared" si="13"/>
        <v>0</v>
      </c>
      <c r="K115" t="b">
        <f t="shared" si="14"/>
        <v>0</v>
      </c>
      <c r="S115">
        <f t="shared" si="15"/>
        <v>0.38595379872460828</v>
      </c>
      <c r="T115">
        <f t="shared" si="16"/>
        <v>0.3125</v>
      </c>
      <c r="U115">
        <f t="shared" si="20"/>
        <v>0</v>
      </c>
      <c r="V115">
        <f t="shared" si="21"/>
        <v>0</v>
      </c>
      <c r="Y115">
        <f t="shared" si="17"/>
        <v>0.3125</v>
      </c>
      <c r="AA115" s="2">
        <f t="shared" si="18"/>
        <v>0.38595379872460828</v>
      </c>
      <c r="AB115" s="2">
        <f t="shared" si="19"/>
        <v>0.3125</v>
      </c>
      <c r="AC115" s="2" t="e">
        <f>NA()</f>
        <v>#N/A</v>
      </c>
    </row>
    <row r="116" spans="1:29" x14ac:dyDescent="0.25">
      <c r="A116" t="s">
        <v>240</v>
      </c>
      <c r="B116">
        <v>12526</v>
      </c>
      <c r="C116">
        <v>5046</v>
      </c>
      <c r="D116">
        <v>58228</v>
      </c>
      <c r="E116">
        <v>29528</v>
      </c>
      <c r="F116" t="s">
        <v>11</v>
      </c>
      <c r="G116" t="s">
        <v>11</v>
      </c>
      <c r="H116" s="1" t="s">
        <v>241</v>
      </c>
      <c r="I116" t="b">
        <f t="shared" si="13"/>
        <v>0</v>
      </c>
      <c r="J116" t="b">
        <f t="shared" si="13"/>
        <v>0</v>
      </c>
      <c r="K116" t="b">
        <f t="shared" si="14"/>
        <v>0</v>
      </c>
      <c r="S116">
        <f t="shared" si="15"/>
        <v>0.5071099814522223</v>
      </c>
      <c r="T116">
        <f t="shared" si="16"/>
        <v>0.40284208845601149</v>
      </c>
      <c r="U116">
        <f t="shared" si="20"/>
        <v>0</v>
      </c>
      <c r="V116">
        <f t="shared" si="21"/>
        <v>0</v>
      </c>
      <c r="Y116">
        <f t="shared" si="17"/>
        <v>0.40284208845601149</v>
      </c>
      <c r="AA116" s="2">
        <f t="shared" si="18"/>
        <v>0.5071099814522223</v>
      </c>
      <c r="AB116" s="2">
        <f t="shared" si="19"/>
        <v>0.40284208845601149</v>
      </c>
      <c r="AC116" s="2" t="e">
        <f>NA()</f>
        <v>#N/A</v>
      </c>
    </row>
    <row r="117" spans="1:29" x14ac:dyDescent="0.25">
      <c r="A117" t="s">
        <v>242</v>
      </c>
      <c r="B117">
        <v>15723</v>
      </c>
      <c r="C117">
        <v>5968</v>
      </c>
      <c r="D117">
        <v>69776</v>
      </c>
      <c r="E117">
        <v>32729</v>
      </c>
      <c r="F117" t="s">
        <v>11</v>
      </c>
      <c r="G117" t="s">
        <v>11</v>
      </c>
      <c r="H117" s="1" t="s">
        <v>243</v>
      </c>
      <c r="I117" t="b">
        <f t="shared" si="13"/>
        <v>0</v>
      </c>
      <c r="J117" t="b">
        <f t="shared" si="13"/>
        <v>0</v>
      </c>
      <c r="K117" t="b">
        <f t="shared" si="14"/>
        <v>0</v>
      </c>
      <c r="S117">
        <f t="shared" si="15"/>
        <v>0.46905812886952536</v>
      </c>
      <c r="T117">
        <f t="shared" si="16"/>
        <v>0.37957132862685239</v>
      </c>
      <c r="U117">
        <f t="shared" si="20"/>
        <v>0</v>
      </c>
      <c r="V117">
        <f t="shared" si="21"/>
        <v>0</v>
      </c>
      <c r="Y117">
        <f t="shared" si="17"/>
        <v>0.37957132862685239</v>
      </c>
      <c r="AA117" s="2">
        <f t="shared" si="18"/>
        <v>0.46905812886952536</v>
      </c>
      <c r="AB117" s="2">
        <f t="shared" si="19"/>
        <v>0.37957132862685239</v>
      </c>
      <c r="AC117" s="2" t="e">
        <f>NA()</f>
        <v>#N/A</v>
      </c>
    </row>
    <row r="118" spans="1:29" x14ac:dyDescent="0.25">
      <c r="A118" t="s">
        <v>244</v>
      </c>
      <c r="B118">
        <v>10354</v>
      </c>
      <c r="C118">
        <v>3699</v>
      </c>
      <c r="D118">
        <v>40098</v>
      </c>
      <c r="E118">
        <v>17492</v>
      </c>
      <c r="F118" t="s">
        <v>11</v>
      </c>
      <c r="G118" t="s">
        <v>11</v>
      </c>
      <c r="H118" s="1" t="s">
        <v>245</v>
      </c>
      <c r="I118" t="b">
        <f t="shared" si="13"/>
        <v>0</v>
      </c>
      <c r="J118" t="b">
        <f t="shared" si="13"/>
        <v>0</v>
      </c>
      <c r="K118" t="b">
        <f t="shared" si="14"/>
        <v>0</v>
      </c>
      <c r="S118">
        <f t="shared" si="15"/>
        <v>0.43623123347797893</v>
      </c>
      <c r="T118">
        <f t="shared" si="16"/>
        <v>0.35725323546455479</v>
      </c>
      <c r="U118">
        <f t="shared" si="20"/>
        <v>0</v>
      </c>
      <c r="V118">
        <f t="shared" si="21"/>
        <v>0</v>
      </c>
      <c r="Y118">
        <f t="shared" si="17"/>
        <v>0.35725323546455479</v>
      </c>
      <c r="AA118" s="2">
        <f t="shared" si="18"/>
        <v>0.43623123347797893</v>
      </c>
      <c r="AB118" s="2">
        <f t="shared" si="19"/>
        <v>0.35725323546455479</v>
      </c>
      <c r="AC118" s="2" t="e">
        <f>NA()</f>
        <v>#N/A</v>
      </c>
    </row>
    <row r="119" spans="1:29" x14ac:dyDescent="0.25">
      <c r="A119" t="s">
        <v>265</v>
      </c>
      <c r="B119">
        <f>P3</f>
        <v>75790</v>
      </c>
      <c r="C119">
        <f>Q3</f>
        <v>34479</v>
      </c>
      <c r="D119">
        <f>N3</f>
        <v>437253</v>
      </c>
      <c r="E119">
        <f>O3</f>
        <v>251227</v>
      </c>
      <c r="R119" t="s">
        <v>8</v>
      </c>
      <c r="S119">
        <f>O6</f>
        <v>0.57455752161791918</v>
      </c>
      <c r="T119">
        <f t="shared" si="16"/>
        <v>0.45492809077714735</v>
      </c>
      <c r="U119">
        <v>1</v>
      </c>
      <c r="V119">
        <v>1</v>
      </c>
      <c r="Y119">
        <f t="shared" si="17"/>
        <v>0.45492809077714735</v>
      </c>
      <c r="AA119" s="2" t="e">
        <f>NA()</f>
        <v>#N/A</v>
      </c>
      <c r="AB119" s="2" t="e">
        <f>NA()</f>
        <v>#N/A</v>
      </c>
      <c r="AC119" s="2" t="e">
        <f>NA()</f>
        <v>#N/A</v>
      </c>
    </row>
    <row r="120" spans="1:29" x14ac:dyDescent="0.25">
      <c r="A120" t="s">
        <v>9</v>
      </c>
      <c r="B120">
        <f>P4</f>
        <v>92559</v>
      </c>
      <c r="C120">
        <f>Q4</f>
        <v>40172</v>
      </c>
      <c r="D120">
        <f>N4</f>
        <v>541053</v>
      </c>
      <c r="E120">
        <f>O4</f>
        <v>301936</v>
      </c>
      <c r="R120" t="s">
        <v>9</v>
      </c>
      <c r="S120">
        <f>O7</f>
        <v>0.55805253829107315</v>
      </c>
      <c r="T120">
        <f t="shared" si="16"/>
        <v>0.43401506066400891</v>
      </c>
      <c r="U120">
        <v>1</v>
      </c>
      <c r="V120">
        <v>1</v>
      </c>
      <c r="Y120">
        <f t="shared" si="17"/>
        <v>0.43401506066400891</v>
      </c>
      <c r="AA120" s="2">
        <f t="shared" ref="AA120" si="22">S120</f>
        <v>0.55805253829107315</v>
      </c>
      <c r="AB120" s="2" t="e">
        <f>NA()</f>
        <v>#N/A</v>
      </c>
      <c r="AC120" s="2">
        <f>(C120+$M$20)/B120</f>
        <v>0.43401506066400891</v>
      </c>
    </row>
    <row r="122" spans="1:29" x14ac:dyDescent="0.25">
      <c r="C122">
        <v>40418.800000000003</v>
      </c>
      <c r="E122" t="s">
        <v>271</v>
      </c>
      <c r="F122">
        <v>0.43668146803660374</v>
      </c>
      <c r="L122" s="2"/>
    </row>
    <row r="123" spans="1:29" x14ac:dyDescent="0.25">
      <c r="C123">
        <v>2650.7820000000002</v>
      </c>
      <c r="E123" t="s">
        <v>272</v>
      </c>
      <c r="F123">
        <v>2.8638835769617219E-2</v>
      </c>
      <c r="L123" s="2"/>
    </row>
    <row r="124" spans="1:29" x14ac:dyDescent="0.25">
      <c r="E124" t="s">
        <v>273</v>
      </c>
      <c r="F124" s="2">
        <f>AC120-F122</f>
        <v>-2.6664073725948256E-3</v>
      </c>
      <c r="J124" t="str">
        <f>R120</f>
        <v>i14</v>
      </c>
      <c r="K124">
        <f>S120</f>
        <v>0.55805253829107315</v>
      </c>
      <c r="L124" s="2" t="e">
        <f>IF(M30,AC120,NA())</f>
        <v>#N/A</v>
      </c>
    </row>
    <row r="125" spans="1:29" x14ac:dyDescent="0.25">
      <c r="E125" t="s">
        <v>274</v>
      </c>
      <c r="F125">
        <f>F124/F123</f>
        <v>-9.3104600831001735E-2</v>
      </c>
      <c r="K125">
        <f>K124</f>
        <v>0.55805253829107315</v>
      </c>
      <c r="L125" s="2" t="e">
        <f>IF(M30,1,NA())</f>
        <v>#N/A</v>
      </c>
    </row>
    <row r="126" spans="1:29" x14ac:dyDescent="0.25">
      <c r="E126" t="s">
        <v>275</v>
      </c>
      <c r="F126" t="e">
        <f>TDIST(F125,102,TRUE)</f>
        <v>#NUM!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2:K4"/>
  <sheetViews>
    <sheetView workbookViewId="0">
      <selection activeCell="E11" sqref="E11"/>
    </sheetView>
  </sheetViews>
  <sheetFormatPr defaultRowHeight="15.75" x14ac:dyDescent="0.25"/>
  <cols>
    <col min="10" max="10" width="10.375" bestFit="1" customWidth="1"/>
    <col min="11" max="11" width="11.875" customWidth="1"/>
  </cols>
  <sheetData>
    <row r="2" spans="3:11" x14ac:dyDescent="0.25">
      <c r="J2" t="s">
        <v>269</v>
      </c>
      <c r="K2">
        <f>16000-C4</f>
        <v>0</v>
      </c>
    </row>
    <row r="3" spans="3:11" x14ac:dyDescent="0.25">
      <c r="J3" t="s">
        <v>270</v>
      </c>
      <c r="K3" t="str">
        <f>'Bezirke 11'!$M$28</f>
        <v>Van der Bellen</v>
      </c>
    </row>
    <row r="4" spans="3:11" x14ac:dyDescent="0.25">
      <c r="C4">
        <v>16000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9217" r:id="rId3" name="ScrollBar1">
          <controlPr defaultSize="0" autoLine="0" linkedCell="C4" r:id="rId4">
            <anchor moveWithCells="1">
              <from>
                <xdr:col>9</xdr:col>
                <xdr:colOff>114300</xdr:colOff>
                <xdr:row>3</xdr:row>
                <xdr:rowOff>142875</xdr:rowOff>
              </from>
              <to>
                <xdr:col>9</xdr:col>
                <xdr:colOff>428625</xdr:colOff>
                <xdr:row>21</xdr:row>
                <xdr:rowOff>104775</xdr:rowOff>
              </to>
            </anchor>
          </controlPr>
        </control>
      </mc:Choice>
      <mc:Fallback>
        <control shapeId="9217" r:id="rId3" name="ScrollBar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C2:K4"/>
  <sheetViews>
    <sheetView workbookViewId="0">
      <selection activeCell="E12" sqref="E12"/>
    </sheetView>
  </sheetViews>
  <sheetFormatPr defaultRowHeight="15.75" x14ac:dyDescent="0.25"/>
  <cols>
    <col min="10" max="10" width="10.375" bestFit="1" customWidth="1"/>
    <col min="11" max="11" width="11.875" customWidth="1"/>
  </cols>
  <sheetData>
    <row r="2" spans="3:11" x14ac:dyDescent="0.25">
      <c r="J2" t="s">
        <v>269</v>
      </c>
      <c r="K2">
        <f>16000-C4</f>
        <v>0</v>
      </c>
    </row>
    <row r="3" spans="3:11" x14ac:dyDescent="0.25">
      <c r="J3" t="s">
        <v>270</v>
      </c>
      <c r="K3" t="str">
        <f>'Bezirke 14'!$M$28</f>
        <v>Van der Bellen</v>
      </c>
    </row>
    <row r="4" spans="3:11" x14ac:dyDescent="0.25">
      <c r="C4">
        <v>16000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3313" r:id="rId3" name="ScrollBar1">
          <controlPr defaultSize="0" autoLine="0" linkedCell="C4" r:id="rId4">
            <anchor moveWithCells="1">
              <from>
                <xdr:col>9</xdr:col>
                <xdr:colOff>114300</xdr:colOff>
                <xdr:row>3</xdr:row>
                <xdr:rowOff>142875</xdr:rowOff>
              </from>
              <to>
                <xdr:col>9</xdr:col>
                <xdr:colOff>428625</xdr:colOff>
                <xdr:row>21</xdr:row>
                <xdr:rowOff>104775</xdr:rowOff>
              </to>
            </anchor>
          </controlPr>
        </control>
      </mc:Choice>
      <mc:Fallback>
        <control shapeId="13313" r:id="rId3" name="ScrollBar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C2:L6"/>
  <sheetViews>
    <sheetView workbookViewId="0">
      <selection activeCell="F12" sqref="F12"/>
    </sheetView>
  </sheetViews>
  <sheetFormatPr defaultRowHeight="15.75" x14ac:dyDescent="0.25"/>
  <cols>
    <col min="10" max="10" width="10.375" bestFit="1" customWidth="1"/>
    <col min="11" max="11" width="11.875" customWidth="1"/>
    <col min="12" max="12" width="17.875" customWidth="1"/>
  </cols>
  <sheetData>
    <row r="2" spans="3:12" x14ac:dyDescent="0.25">
      <c r="J2" t="s">
        <v>269</v>
      </c>
      <c r="K2">
        <f>16000-C4</f>
        <v>0</v>
      </c>
    </row>
    <row r="3" spans="3:12" x14ac:dyDescent="0.25">
      <c r="J3" t="s">
        <v>270</v>
      </c>
      <c r="K3" t="str">
        <f>'Compound 11'!$M$28</f>
        <v>Van der Bellen</v>
      </c>
    </row>
    <row r="4" spans="3:12" x14ac:dyDescent="0.25">
      <c r="C4">
        <v>16000</v>
      </c>
    </row>
    <row r="5" spans="3:12" x14ac:dyDescent="0.25">
      <c r="C5" t="b">
        <v>0</v>
      </c>
      <c r="K5" t="str">
        <f>IF(C5,"Wahrscheinlichkeit dieser Abweichung","")</f>
        <v/>
      </c>
    </row>
    <row r="6" spans="3:12" x14ac:dyDescent="0.25">
      <c r="K6" t="str">
        <f>IF(C5,'Compound 11'!F126,"")</f>
        <v/>
      </c>
      <c r="L6" s="3" t="str">
        <f>K6</f>
        <v/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4337" r:id="rId4" name="ScrollBar1">
          <controlPr defaultSize="0" autoLine="0" linkedCell="C4" r:id="rId5">
            <anchor moveWithCells="1">
              <from>
                <xdr:col>9</xdr:col>
                <xdr:colOff>114300</xdr:colOff>
                <xdr:row>3</xdr:row>
                <xdr:rowOff>142875</xdr:rowOff>
              </from>
              <to>
                <xdr:col>9</xdr:col>
                <xdr:colOff>428625</xdr:colOff>
                <xdr:row>21</xdr:row>
                <xdr:rowOff>104775</xdr:rowOff>
              </to>
            </anchor>
          </controlPr>
        </control>
      </mc:Choice>
      <mc:Fallback>
        <control shapeId="14337" r:id="rId4" name="ScrollBar1"/>
      </mc:Fallback>
    </mc:AlternateContent>
    <mc:AlternateContent xmlns:mc="http://schemas.openxmlformats.org/markup-compatibility/2006">
      <mc:Choice Requires="x14">
        <control shapeId="14338" r:id="rId6" name="Check Box 2">
          <controlPr defaultSize="0" autoFill="0" autoLine="0" autoPict="0">
            <anchor moveWithCells="1">
              <from>
                <xdr:col>10</xdr:col>
                <xdr:colOff>9525</xdr:colOff>
                <xdr:row>6</xdr:row>
                <xdr:rowOff>152400</xdr:rowOff>
              </from>
              <to>
                <xdr:col>11</xdr:col>
                <xdr:colOff>495300</xdr:colOff>
                <xdr:row>8</xdr:row>
                <xdr:rowOff>47625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C2:L6"/>
  <sheetViews>
    <sheetView workbookViewId="0">
      <selection activeCell="F26" sqref="F26"/>
    </sheetView>
  </sheetViews>
  <sheetFormatPr defaultRowHeight="15.75" x14ac:dyDescent="0.25"/>
  <cols>
    <col min="10" max="10" width="10.375" bestFit="1" customWidth="1"/>
    <col min="11" max="11" width="11.875" bestFit="1" customWidth="1"/>
    <col min="12" max="12" width="14.5" bestFit="1" customWidth="1"/>
  </cols>
  <sheetData>
    <row r="2" spans="3:12" x14ac:dyDescent="0.25">
      <c r="J2" t="s">
        <v>269</v>
      </c>
      <c r="K2">
        <f>16000-C4</f>
        <v>0</v>
      </c>
    </row>
    <row r="3" spans="3:12" x14ac:dyDescent="0.25">
      <c r="J3" t="s">
        <v>270</v>
      </c>
      <c r="K3" t="str">
        <f>'Compound 14'!$M$28</f>
        <v>Van der Bellen</v>
      </c>
    </row>
    <row r="4" spans="3:12" x14ac:dyDescent="0.25">
      <c r="C4">
        <v>16000</v>
      </c>
    </row>
    <row r="5" spans="3:12" x14ac:dyDescent="0.25">
      <c r="C5" t="b">
        <v>0</v>
      </c>
      <c r="K5" t="str">
        <f>IF(C5,"Wahrscheinlichkeit dieser Abweichung","")</f>
        <v/>
      </c>
    </row>
    <row r="6" spans="3:12" x14ac:dyDescent="0.25">
      <c r="K6" t="str">
        <f>IF(C5,'Compound 14'!F126,"")</f>
        <v/>
      </c>
      <c r="L6" s="3" t="str">
        <f>K6</f>
        <v/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1" r:id="rId3" name="ScrollBar1">
          <controlPr defaultSize="0" autoLine="0" linkedCell="C4" r:id="rId4">
            <anchor moveWithCells="1">
              <from>
                <xdr:col>9</xdr:col>
                <xdr:colOff>114300</xdr:colOff>
                <xdr:row>3</xdr:row>
                <xdr:rowOff>142875</xdr:rowOff>
              </from>
              <to>
                <xdr:col>9</xdr:col>
                <xdr:colOff>428625</xdr:colOff>
                <xdr:row>21</xdr:row>
                <xdr:rowOff>104775</xdr:rowOff>
              </to>
            </anchor>
          </controlPr>
        </control>
      </mc:Choice>
      <mc:Fallback>
        <control shapeId="15361" r:id="rId3" name="ScrollBar1"/>
      </mc:Fallback>
    </mc:AlternateContent>
    <mc:AlternateContent xmlns:mc="http://schemas.openxmlformats.org/markup-compatibility/2006">
      <mc:Choice Requires="x14">
        <control shapeId="15363" r:id="rId5" name="Check Box 3">
          <controlPr defaultSize="0" autoFill="0" autoLine="0" autoPict="0">
            <anchor moveWithCells="1">
              <from>
                <xdr:col>10</xdr:col>
                <xdr:colOff>9525</xdr:colOff>
                <xdr:row>6</xdr:row>
                <xdr:rowOff>152400</xdr:rowOff>
              </from>
              <to>
                <xdr:col>11</xdr:col>
                <xdr:colOff>495300</xdr:colOff>
                <xdr:row>8</xdr:row>
                <xdr:rowOff>47625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20"/>
  <sheetViews>
    <sheetView zoomScale="108" workbookViewId="0">
      <selection activeCell="O6" sqref="O6"/>
    </sheetView>
  </sheetViews>
  <sheetFormatPr defaultColWidth="11" defaultRowHeight="15.75" x14ac:dyDescent="0.25"/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246</v>
      </c>
      <c r="N1" t="s">
        <v>251</v>
      </c>
      <c r="P1" t="s">
        <v>250</v>
      </c>
      <c r="S1" t="s">
        <v>255</v>
      </c>
      <c r="T1" t="s">
        <v>256</v>
      </c>
      <c r="U1" t="s">
        <v>257</v>
      </c>
    </row>
    <row r="2" spans="1:22" x14ac:dyDescent="0.25">
      <c r="A2" t="s">
        <v>10</v>
      </c>
      <c r="B2">
        <v>1215</v>
      </c>
      <c r="C2">
        <v>495</v>
      </c>
      <c r="D2">
        <v>6779</v>
      </c>
      <c r="E2">
        <v>3475</v>
      </c>
      <c r="F2" t="s">
        <v>11</v>
      </c>
      <c r="G2" t="s">
        <v>11</v>
      </c>
      <c r="H2" s="1" t="s">
        <v>12</v>
      </c>
      <c r="I2" t="b">
        <f>ISERROR(FIND("nicht",F2))</f>
        <v>0</v>
      </c>
      <c r="J2" t="b">
        <f>ISERROR(FIND("nicht",G2))</f>
        <v>0</v>
      </c>
      <c r="K2" t="b">
        <f>I2&lt;&gt;J2</f>
        <v>0</v>
      </c>
      <c r="N2" t="s">
        <v>260</v>
      </c>
      <c r="O2" t="s">
        <v>248</v>
      </c>
      <c r="P2" t="s">
        <v>260</v>
      </c>
      <c r="Q2" t="s">
        <v>248</v>
      </c>
      <c r="S2">
        <f>E2/D2</f>
        <v>0.51261247971677237</v>
      </c>
      <c r="T2">
        <f>C2/B2</f>
        <v>0.40740740740740738</v>
      </c>
      <c r="U2">
        <f t="shared" ref="U2:U33" si="0">IF(I2,$B2/$P$3,0)</f>
        <v>0</v>
      </c>
      <c r="V2">
        <f t="shared" ref="V2:V33" si="1">IF(J2,$B2/$P$4,0)</f>
        <v>0</v>
      </c>
    </row>
    <row r="3" spans="1:22" x14ac:dyDescent="0.25">
      <c r="A3" t="s">
        <v>13</v>
      </c>
      <c r="B3">
        <v>176</v>
      </c>
      <c r="C3">
        <v>73</v>
      </c>
      <c r="D3">
        <v>1021</v>
      </c>
      <c r="E3">
        <v>622</v>
      </c>
      <c r="F3" t="s">
        <v>11</v>
      </c>
      <c r="G3" t="s">
        <v>11</v>
      </c>
      <c r="H3" s="1" t="s">
        <v>14</v>
      </c>
      <c r="I3" t="b">
        <f t="shared" ref="I3:J66" si="2">ISERROR(FIND("nicht",F3))</f>
        <v>0</v>
      </c>
      <c r="J3" t="b">
        <f t="shared" si="2"/>
        <v>0</v>
      </c>
      <c r="K3" t="b">
        <f t="shared" ref="K3:K66" si="3">I3&lt;&gt;J3</f>
        <v>0</v>
      </c>
      <c r="M3" t="s">
        <v>258</v>
      </c>
      <c r="N3">
        <f>SUMPRODUCT(--$I$2:$I118,$D$2:$D$118)</f>
        <v>437253</v>
      </c>
      <c r="O3">
        <f>SUMPRODUCT(--$I$2:$I118,$E$2:$E$118)</f>
        <v>251227</v>
      </c>
      <c r="P3">
        <f>SUMPRODUCT(--$I$2:$I118,$B$2:$B$118)</f>
        <v>75790</v>
      </c>
      <c r="Q3">
        <f>SUMPRODUCT(--$I$2:$I118,$C$2:$C$118)</f>
        <v>34479</v>
      </c>
      <c r="S3">
        <f t="shared" ref="S3:S66" si="4">E3/D3</f>
        <v>0.60920666013712044</v>
      </c>
      <c r="T3">
        <f t="shared" ref="T3:T66" si="5">C3/B3</f>
        <v>0.41477272727272729</v>
      </c>
      <c r="U3">
        <f t="shared" si="0"/>
        <v>0</v>
      </c>
      <c r="V3">
        <f t="shared" si="1"/>
        <v>0</v>
      </c>
    </row>
    <row r="4" spans="1:22" x14ac:dyDescent="0.25">
      <c r="A4" t="s">
        <v>15</v>
      </c>
      <c r="B4">
        <v>3038</v>
      </c>
      <c r="C4">
        <v>1409</v>
      </c>
      <c r="D4">
        <v>22825</v>
      </c>
      <c r="E4">
        <v>13289</v>
      </c>
      <c r="F4" t="s">
        <v>11</v>
      </c>
      <c r="G4" t="s">
        <v>11</v>
      </c>
      <c r="H4" s="1" t="s">
        <v>16</v>
      </c>
      <c r="I4" t="b">
        <f t="shared" si="2"/>
        <v>0</v>
      </c>
      <c r="J4" t="b">
        <f t="shared" si="2"/>
        <v>0</v>
      </c>
      <c r="K4" t="b">
        <f t="shared" si="3"/>
        <v>0</v>
      </c>
      <c r="M4" t="s">
        <v>259</v>
      </c>
      <c r="N4">
        <f>SUMPRODUCT(--$J$2:$J118,$D$2:$D$118)</f>
        <v>541053</v>
      </c>
      <c r="O4">
        <f>SUMPRODUCT(--$J$2:$J118,$E$2:$E$118)</f>
        <v>301936</v>
      </c>
      <c r="P4">
        <f>SUMPRODUCT(--$J$2:$J118,$B$2:$B$118)</f>
        <v>92559</v>
      </c>
      <c r="Q4">
        <f>SUMPRODUCT(--$J$2:$J118,$C$2:$C$118)</f>
        <v>40172</v>
      </c>
      <c r="S4">
        <f t="shared" si="4"/>
        <v>0.5822124863088719</v>
      </c>
      <c r="T4">
        <f t="shared" si="5"/>
        <v>0.46379196840026332</v>
      </c>
      <c r="U4">
        <f t="shared" si="0"/>
        <v>0</v>
      </c>
      <c r="V4">
        <f t="shared" si="1"/>
        <v>0</v>
      </c>
    </row>
    <row r="5" spans="1:22" x14ac:dyDescent="0.25">
      <c r="A5" t="s">
        <v>17</v>
      </c>
      <c r="B5">
        <v>1901</v>
      </c>
      <c r="C5">
        <v>979</v>
      </c>
      <c r="D5">
        <v>13886</v>
      </c>
      <c r="E5">
        <v>9306</v>
      </c>
      <c r="F5" t="s">
        <v>11</v>
      </c>
      <c r="G5" t="s">
        <v>11</v>
      </c>
      <c r="H5" s="1" t="s">
        <v>18</v>
      </c>
      <c r="I5" t="b">
        <f t="shared" si="2"/>
        <v>0</v>
      </c>
      <c r="J5" t="b">
        <f t="shared" si="2"/>
        <v>0</v>
      </c>
      <c r="K5" t="b">
        <f t="shared" si="3"/>
        <v>0</v>
      </c>
      <c r="S5">
        <f t="shared" si="4"/>
        <v>0.67017139565029527</v>
      </c>
      <c r="T5">
        <f t="shared" si="5"/>
        <v>0.51499210941609674</v>
      </c>
      <c r="U5">
        <f t="shared" si="0"/>
        <v>0</v>
      </c>
      <c r="V5">
        <f t="shared" si="1"/>
        <v>0</v>
      </c>
    </row>
    <row r="6" spans="1:22" x14ac:dyDescent="0.25">
      <c r="A6" t="s">
        <v>19</v>
      </c>
      <c r="B6">
        <v>1213</v>
      </c>
      <c r="C6">
        <v>700</v>
      </c>
      <c r="D6">
        <v>9245</v>
      </c>
      <c r="E6">
        <v>6575</v>
      </c>
      <c r="F6" t="s">
        <v>11</v>
      </c>
      <c r="G6" t="s">
        <v>11</v>
      </c>
      <c r="H6" s="1" t="s">
        <v>20</v>
      </c>
      <c r="I6" t="b">
        <f t="shared" si="2"/>
        <v>0</v>
      </c>
      <c r="J6" t="b">
        <f t="shared" si="2"/>
        <v>0</v>
      </c>
      <c r="K6" t="b">
        <f t="shared" si="3"/>
        <v>0</v>
      </c>
      <c r="O6">
        <f>O3/N3</f>
        <v>0.57455752161791918</v>
      </c>
      <c r="Q6">
        <f>Q3/P3</f>
        <v>0.45492809077714735</v>
      </c>
      <c r="S6">
        <f t="shared" si="4"/>
        <v>0.71119524067063278</v>
      </c>
      <c r="T6">
        <f t="shared" si="5"/>
        <v>0.57708161582852435</v>
      </c>
      <c r="U6">
        <f t="shared" si="0"/>
        <v>0</v>
      </c>
      <c r="V6">
        <f t="shared" si="1"/>
        <v>0</v>
      </c>
    </row>
    <row r="7" spans="1:22" x14ac:dyDescent="0.25">
      <c r="A7" t="s">
        <v>21</v>
      </c>
      <c r="B7">
        <v>2609</v>
      </c>
      <c r="C7">
        <v>1229</v>
      </c>
      <c r="D7">
        <v>20946</v>
      </c>
      <c r="E7">
        <v>11842</v>
      </c>
      <c r="F7" t="s">
        <v>11</v>
      </c>
      <c r="G7" t="s">
        <v>11</v>
      </c>
      <c r="H7" s="1" t="s">
        <v>22</v>
      </c>
      <c r="I7" t="b">
        <f t="shared" si="2"/>
        <v>0</v>
      </c>
      <c r="J7" t="b">
        <f t="shared" si="2"/>
        <v>0</v>
      </c>
      <c r="K7" t="b">
        <f t="shared" si="3"/>
        <v>0</v>
      </c>
      <c r="O7">
        <f>O4/N4</f>
        <v>0.55805253829107315</v>
      </c>
      <c r="Q7">
        <f>Q4/P4</f>
        <v>0.43401506066400891</v>
      </c>
      <c r="S7">
        <f t="shared" si="4"/>
        <v>0.56535854101021676</v>
      </c>
      <c r="T7">
        <f t="shared" si="5"/>
        <v>0.47106170946722881</v>
      </c>
      <c r="U7">
        <f t="shared" si="0"/>
        <v>0</v>
      </c>
      <c r="V7">
        <f t="shared" si="1"/>
        <v>0</v>
      </c>
    </row>
    <row r="8" spans="1:22" x14ac:dyDescent="0.25">
      <c r="A8" t="s">
        <v>23</v>
      </c>
      <c r="B8">
        <v>3629</v>
      </c>
      <c r="C8">
        <v>1851</v>
      </c>
      <c r="D8">
        <v>29898</v>
      </c>
      <c r="E8">
        <v>18943</v>
      </c>
      <c r="F8" t="s">
        <v>11</v>
      </c>
      <c r="G8" t="s">
        <v>11</v>
      </c>
      <c r="H8" s="1" t="s">
        <v>24</v>
      </c>
      <c r="I8" t="b">
        <f t="shared" si="2"/>
        <v>0</v>
      </c>
      <c r="J8" t="b">
        <f t="shared" si="2"/>
        <v>0</v>
      </c>
      <c r="K8" t="b">
        <f t="shared" si="3"/>
        <v>0</v>
      </c>
      <c r="S8">
        <f t="shared" si="4"/>
        <v>0.63358753093852427</v>
      </c>
      <c r="T8">
        <f t="shared" si="5"/>
        <v>0.51005786718104162</v>
      </c>
      <c r="U8">
        <f t="shared" si="0"/>
        <v>0</v>
      </c>
      <c r="V8">
        <f t="shared" si="1"/>
        <v>0</v>
      </c>
    </row>
    <row r="9" spans="1:22" x14ac:dyDescent="0.25">
      <c r="A9" t="s">
        <v>25</v>
      </c>
      <c r="B9">
        <v>2620</v>
      </c>
      <c r="C9">
        <v>1277</v>
      </c>
      <c r="D9">
        <v>20446</v>
      </c>
      <c r="E9">
        <v>12657</v>
      </c>
      <c r="F9" t="s">
        <v>11</v>
      </c>
      <c r="G9" t="s">
        <v>11</v>
      </c>
      <c r="H9" s="1" t="s">
        <v>26</v>
      </c>
      <c r="I9" t="b">
        <f t="shared" si="2"/>
        <v>0</v>
      </c>
      <c r="J9" t="b">
        <f t="shared" si="2"/>
        <v>0</v>
      </c>
      <c r="K9" t="b">
        <f t="shared" si="3"/>
        <v>0</v>
      </c>
      <c r="N9" t="s">
        <v>247</v>
      </c>
      <c r="O9" t="s">
        <v>248</v>
      </c>
      <c r="S9">
        <f t="shared" si="4"/>
        <v>0.61904529003228015</v>
      </c>
      <c r="T9">
        <f t="shared" si="5"/>
        <v>0.48740458015267174</v>
      </c>
      <c r="U9">
        <f t="shared" si="0"/>
        <v>0</v>
      </c>
      <c r="V9">
        <f t="shared" si="1"/>
        <v>0</v>
      </c>
    </row>
    <row r="10" spans="1:22" x14ac:dyDescent="0.25">
      <c r="A10" t="s">
        <v>27</v>
      </c>
      <c r="B10">
        <v>3826</v>
      </c>
      <c r="C10">
        <v>2042</v>
      </c>
      <c r="D10">
        <v>29104</v>
      </c>
      <c r="E10">
        <v>20364</v>
      </c>
      <c r="F10" t="s">
        <v>11</v>
      </c>
      <c r="G10" t="s">
        <v>11</v>
      </c>
      <c r="H10" s="1" t="s">
        <v>28</v>
      </c>
      <c r="I10" t="b">
        <f t="shared" si="2"/>
        <v>0</v>
      </c>
      <c r="J10" t="b">
        <f t="shared" si="2"/>
        <v>0</v>
      </c>
      <c r="K10" t="b">
        <f t="shared" si="3"/>
        <v>0</v>
      </c>
      <c r="M10" t="s">
        <v>249</v>
      </c>
      <c r="N10">
        <v>4472171</v>
      </c>
      <c r="O10">
        <v>2220654</v>
      </c>
      <c r="S10">
        <f t="shared" si="4"/>
        <v>0.69969763606377133</v>
      </c>
      <c r="T10">
        <f t="shared" si="5"/>
        <v>0.53371667537898593</v>
      </c>
      <c r="U10">
        <f t="shared" si="0"/>
        <v>0</v>
      </c>
      <c r="V10">
        <f t="shared" si="1"/>
        <v>0</v>
      </c>
    </row>
    <row r="11" spans="1:22" x14ac:dyDescent="0.25">
      <c r="A11" t="s">
        <v>29</v>
      </c>
      <c r="B11">
        <v>6283</v>
      </c>
      <c r="C11">
        <v>2179</v>
      </c>
      <c r="D11">
        <v>42081</v>
      </c>
      <c r="E11">
        <v>20878</v>
      </c>
      <c r="F11" t="s">
        <v>11</v>
      </c>
      <c r="G11" t="s">
        <v>11</v>
      </c>
      <c r="H11" s="1" t="s">
        <v>30</v>
      </c>
      <c r="I11" t="b">
        <f t="shared" si="2"/>
        <v>0</v>
      </c>
      <c r="J11" t="b">
        <f t="shared" si="2"/>
        <v>0</v>
      </c>
      <c r="K11" t="b">
        <f t="shared" si="3"/>
        <v>0</v>
      </c>
      <c r="M11" t="s">
        <v>250</v>
      </c>
      <c r="N11">
        <v>740339</v>
      </c>
      <c r="O11">
        <v>282902</v>
      </c>
      <c r="S11">
        <f t="shared" si="4"/>
        <v>0.49613839975285756</v>
      </c>
      <c r="T11">
        <f t="shared" si="5"/>
        <v>0.34680884927582367</v>
      </c>
      <c r="U11">
        <f t="shared" si="0"/>
        <v>0</v>
      </c>
      <c r="V11">
        <f t="shared" si="1"/>
        <v>0</v>
      </c>
    </row>
    <row r="12" spans="1:22" x14ac:dyDescent="0.25">
      <c r="A12" t="s">
        <v>31</v>
      </c>
      <c r="B12">
        <v>3443</v>
      </c>
      <c r="C12">
        <v>1305</v>
      </c>
      <c r="D12">
        <v>26330</v>
      </c>
      <c r="E12">
        <v>14792</v>
      </c>
      <c r="F12" t="s">
        <v>32</v>
      </c>
      <c r="G12" t="s">
        <v>32</v>
      </c>
      <c r="H12" s="1" t="s">
        <v>33</v>
      </c>
      <c r="I12" t="b">
        <f t="shared" si="2"/>
        <v>1</v>
      </c>
      <c r="J12" t="b">
        <f t="shared" si="2"/>
        <v>1</v>
      </c>
      <c r="K12" t="b">
        <f t="shared" si="3"/>
        <v>0</v>
      </c>
      <c r="M12" t="s">
        <v>251</v>
      </c>
      <c r="N12">
        <f>N10-N11</f>
        <v>3731832</v>
      </c>
      <c r="O12">
        <f>O10-O11</f>
        <v>1937752</v>
      </c>
      <c r="S12">
        <f t="shared" si="4"/>
        <v>0.56179263197873153</v>
      </c>
      <c r="T12">
        <f t="shared" si="5"/>
        <v>0.37902991577112982</v>
      </c>
      <c r="U12">
        <f t="shared" si="0"/>
        <v>4.5428156748911465E-2</v>
      </c>
      <c r="V12">
        <f t="shared" si="1"/>
        <v>3.7197895396449833E-2</v>
      </c>
    </row>
    <row r="13" spans="1:22" x14ac:dyDescent="0.25">
      <c r="A13" t="s">
        <v>34</v>
      </c>
      <c r="B13">
        <v>1576</v>
      </c>
      <c r="C13">
        <v>686</v>
      </c>
      <c r="D13">
        <v>8441</v>
      </c>
      <c r="E13">
        <v>4764</v>
      </c>
      <c r="F13" t="s">
        <v>32</v>
      </c>
      <c r="G13" t="s">
        <v>32</v>
      </c>
      <c r="H13" s="1" t="s">
        <v>35</v>
      </c>
      <c r="I13" t="b">
        <f t="shared" si="2"/>
        <v>1</v>
      </c>
      <c r="J13" t="b">
        <f t="shared" si="2"/>
        <v>1</v>
      </c>
      <c r="K13" t="b">
        <f t="shared" si="3"/>
        <v>0</v>
      </c>
      <c r="S13">
        <f t="shared" si="4"/>
        <v>0.56438810567468312</v>
      </c>
      <c r="T13">
        <f t="shared" si="5"/>
        <v>0.43527918781725888</v>
      </c>
      <c r="U13">
        <f t="shared" si="0"/>
        <v>2.0794300039583057E-2</v>
      </c>
      <c r="V13">
        <f t="shared" si="1"/>
        <v>1.7026977387396149E-2</v>
      </c>
    </row>
    <row r="14" spans="1:22" x14ac:dyDescent="0.25">
      <c r="A14" t="s">
        <v>36</v>
      </c>
      <c r="B14">
        <v>4502</v>
      </c>
      <c r="C14">
        <v>1997</v>
      </c>
      <c r="D14">
        <v>27151</v>
      </c>
      <c r="E14">
        <v>15660</v>
      </c>
      <c r="F14" t="s">
        <v>11</v>
      </c>
      <c r="G14" t="s">
        <v>11</v>
      </c>
      <c r="H14" s="1" t="s">
        <v>37</v>
      </c>
      <c r="I14" t="b">
        <f t="shared" si="2"/>
        <v>0</v>
      </c>
      <c r="J14" t="b">
        <f t="shared" si="2"/>
        <v>0</v>
      </c>
      <c r="K14" t="b">
        <f t="shared" si="3"/>
        <v>0</v>
      </c>
      <c r="M14" t="s">
        <v>263</v>
      </c>
      <c r="S14">
        <f t="shared" si="4"/>
        <v>0.57677433612021656</v>
      </c>
      <c r="T14">
        <f t="shared" si="5"/>
        <v>0.4435806308307419</v>
      </c>
      <c r="U14">
        <f t="shared" si="0"/>
        <v>0</v>
      </c>
      <c r="V14">
        <f t="shared" si="1"/>
        <v>0</v>
      </c>
    </row>
    <row r="15" spans="1:22" x14ac:dyDescent="0.25">
      <c r="A15" t="s">
        <v>38</v>
      </c>
      <c r="B15">
        <v>3919</v>
      </c>
      <c r="C15">
        <v>2102</v>
      </c>
      <c r="D15">
        <v>26107</v>
      </c>
      <c r="E15">
        <v>17348</v>
      </c>
      <c r="F15" t="s">
        <v>11</v>
      </c>
      <c r="G15" t="s">
        <v>11</v>
      </c>
      <c r="H15" s="1" t="s">
        <v>39</v>
      </c>
      <c r="I15" t="b">
        <f t="shared" si="2"/>
        <v>0</v>
      </c>
      <c r="J15" t="b">
        <f t="shared" si="2"/>
        <v>0</v>
      </c>
      <c r="K15" t="b">
        <f t="shared" si="3"/>
        <v>0</v>
      </c>
      <c r="M15" t="s">
        <v>261</v>
      </c>
      <c r="N15">
        <f>P3/N11</f>
        <v>0.102372021465842</v>
      </c>
      <c r="S15">
        <f t="shared" si="4"/>
        <v>0.66449611215382842</v>
      </c>
      <c r="T15">
        <f t="shared" si="5"/>
        <v>0.53636131666241393</v>
      </c>
      <c r="U15">
        <f t="shared" si="0"/>
        <v>0</v>
      </c>
      <c r="V15">
        <f t="shared" si="1"/>
        <v>0</v>
      </c>
    </row>
    <row r="16" spans="1:22" x14ac:dyDescent="0.25">
      <c r="A16" t="s">
        <v>40</v>
      </c>
      <c r="B16">
        <v>5696</v>
      </c>
      <c r="C16">
        <v>2689</v>
      </c>
      <c r="D16">
        <v>35567</v>
      </c>
      <c r="E16">
        <v>22637</v>
      </c>
      <c r="F16" t="s">
        <v>11</v>
      </c>
      <c r="G16" t="s">
        <v>11</v>
      </c>
      <c r="H16" s="1" t="s">
        <v>41</v>
      </c>
      <c r="I16" t="b">
        <f t="shared" si="2"/>
        <v>0</v>
      </c>
      <c r="J16" t="b">
        <f t="shared" si="2"/>
        <v>0</v>
      </c>
      <c r="K16" t="b">
        <f t="shared" si="3"/>
        <v>0</v>
      </c>
      <c r="M16" t="s">
        <v>262</v>
      </c>
      <c r="N16">
        <f>P4/N11</f>
        <v>0.12502245592897307</v>
      </c>
      <c r="S16">
        <f t="shared" si="4"/>
        <v>0.63646076419152586</v>
      </c>
      <c r="T16">
        <f t="shared" si="5"/>
        <v>0.47208567415730335</v>
      </c>
      <c r="U16">
        <f t="shared" si="0"/>
        <v>0</v>
      </c>
      <c r="V16">
        <f t="shared" si="1"/>
        <v>0</v>
      </c>
    </row>
    <row r="17" spans="1:22" x14ac:dyDescent="0.25">
      <c r="A17" t="s">
        <v>42</v>
      </c>
      <c r="B17">
        <v>4213</v>
      </c>
      <c r="C17">
        <v>1955</v>
      </c>
      <c r="D17">
        <v>30504</v>
      </c>
      <c r="E17">
        <v>18649</v>
      </c>
      <c r="F17" t="s">
        <v>32</v>
      </c>
      <c r="G17" t="s">
        <v>32</v>
      </c>
      <c r="H17" s="1" t="s">
        <v>43</v>
      </c>
      <c r="I17" t="b">
        <f t="shared" si="2"/>
        <v>1</v>
      </c>
      <c r="J17" t="b">
        <f t="shared" si="2"/>
        <v>1</v>
      </c>
      <c r="K17" t="b">
        <f t="shared" si="3"/>
        <v>0</v>
      </c>
      <c r="S17">
        <f t="shared" si="4"/>
        <v>0.61136244426960396</v>
      </c>
      <c r="T17">
        <f t="shared" si="5"/>
        <v>0.46403987657251367</v>
      </c>
      <c r="U17">
        <f t="shared" si="0"/>
        <v>5.5587808417997098E-2</v>
      </c>
      <c r="V17">
        <f t="shared" si="1"/>
        <v>4.5516913536230948E-2</v>
      </c>
    </row>
    <row r="18" spans="1:22" x14ac:dyDescent="0.25">
      <c r="A18" t="s">
        <v>44</v>
      </c>
      <c r="B18">
        <v>2372</v>
      </c>
      <c r="C18">
        <v>982</v>
      </c>
      <c r="D18">
        <v>19463</v>
      </c>
      <c r="E18">
        <v>11516</v>
      </c>
      <c r="F18" t="s">
        <v>11</v>
      </c>
      <c r="G18" t="s">
        <v>11</v>
      </c>
      <c r="H18" s="1" t="s">
        <v>45</v>
      </c>
      <c r="I18" t="b">
        <f t="shared" si="2"/>
        <v>0</v>
      </c>
      <c r="J18" t="b">
        <f t="shared" si="2"/>
        <v>0</v>
      </c>
      <c r="K18" t="b">
        <f t="shared" si="3"/>
        <v>0</v>
      </c>
      <c r="S18">
        <f t="shared" si="4"/>
        <v>0.59168679032009452</v>
      </c>
      <c r="T18">
        <f t="shared" si="5"/>
        <v>0.41399662731871839</v>
      </c>
      <c r="U18">
        <f t="shared" si="0"/>
        <v>0</v>
      </c>
      <c r="V18">
        <f t="shared" si="1"/>
        <v>0</v>
      </c>
    </row>
    <row r="19" spans="1:22" x14ac:dyDescent="0.25">
      <c r="A19" t="s">
        <v>46</v>
      </c>
      <c r="B19">
        <v>2832</v>
      </c>
      <c r="C19">
        <v>1457</v>
      </c>
      <c r="D19">
        <v>25673</v>
      </c>
      <c r="E19">
        <v>17813</v>
      </c>
      <c r="F19" t="s">
        <v>32</v>
      </c>
      <c r="G19" t="s">
        <v>32</v>
      </c>
      <c r="H19" s="1" t="s">
        <v>47</v>
      </c>
      <c r="I19" t="b">
        <f t="shared" si="2"/>
        <v>1</v>
      </c>
      <c r="J19" t="b">
        <f t="shared" si="2"/>
        <v>1</v>
      </c>
      <c r="K19" t="b">
        <f t="shared" si="3"/>
        <v>0</v>
      </c>
      <c r="M19" t="s">
        <v>264</v>
      </c>
      <c r="S19">
        <f t="shared" si="4"/>
        <v>0.69384177930121138</v>
      </c>
      <c r="T19">
        <f t="shared" si="5"/>
        <v>0.51447740112994356</v>
      </c>
      <c r="U19">
        <f t="shared" si="0"/>
        <v>3.7366407177727934E-2</v>
      </c>
      <c r="V19">
        <f t="shared" si="1"/>
        <v>3.059670048293521E-2</v>
      </c>
    </row>
    <row r="20" spans="1:22" x14ac:dyDescent="0.25">
      <c r="A20" t="s">
        <v>48</v>
      </c>
      <c r="B20">
        <v>2072</v>
      </c>
      <c r="C20">
        <v>1041</v>
      </c>
      <c r="D20">
        <v>13638</v>
      </c>
      <c r="E20">
        <v>9114</v>
      </c>
      <c r="F20" t="s">
        <v>11</v>
      </c>
      <c r="G20" t="s">
        <v>11</v>
      </c>
      <c r="H20" s="1" t="s">
        <v>49</v>
      </c>
      <c r="I20" t="b">
        <f t="shared" si="2"/>
        <v>0</v>
      </c>
      <c r="J20" t="b">
        <f t="shared" si="2"/>
        <v>0</v>
      </c>
      <c r="K20" t="b">
        <f t="shared" si="3"/>
        <v>0</v>
      </c>
      <c r="M20">
        <v>15432</v>
      </c>
      <c r="S20">
        <f t="shared" si="4"/>
        <v>0.66827980642322926</v>
      </c>
      <c r="T20">
        <f t="shared" si="5"/>
        <v>0.50241312741312738</v>
      </c>
      <c r="U20">
        <f t="shared" si="0"/>
        <v>0</v>
      </c>
      <c r="V20">
        <f t="shared" si="1"/>
        <v>0</v>
      </c>
    </row>
    <row r="21" spans="1:22" x14ac:dyDescent="0.25">
      <c r="A21" t="s">
        <v>50</v>
      </c>
      <c r="B21">
        <v>1830</v>
      </c>
      <c r="C21">
        <v>686</v>
      </c>
      <c r="D21">
        <v>11562</v>
      </c>
      <c r="E21">
        <v>5595</v>
      </c>
      <c r="F21" t="s">
        <v>11</v>
      </c>
      <c r="G21" t="s">
        <v>11</v>
      </c>
      <c r="H21" s="1" t="s">
        <v>51</v>
      </c>
      <c r="I21" t="b">
        <f t="shared" si="2"/>
        <v>0</v>
      </c>
      <c r="J21" t="b">
        <f t="shared" si="2"/>
        <v>0</v>
      </c>
      <c r="K21" t="b">
        <f t="shared" si="3"/>
        <v>0</v>
      </c>
      <c r="S21">
        <f t="shared" si="4"/>
        <v>0.48391281785158274</v>
      </c>
      <c r="T21">
        <f t="shared" si="5"/>
        <v>0.37486338797814206</v>
      </c>
      <c r="U21">
        <f t="shared" si="0"/>
        <v>0</v>
      </c>
      <c r="V21">
        <f t="shared" si="1"/>
        <v>0</v>
      </c>
    </row>
    <row r="22" spans="1:22" x14ac:dyDescent="0.25">
      <c r="A22" t="s">
        <v>52</v>
      </c>
      <c r="B22">
        <v>4667</v>
      </c>
      <c r="C22">
        <v>1529</v>
      </c>
      <c r="D22">
        <v>23806</v>
      </c>
      <c r="E22">
        <v>10777</v>
      </c>
      <c r="F22" t="s">
        <v>11</v>
      </c>
      <c r="G22" t="s">
        <v>11</v>
      </c>
      <c r="H22" s="1" t="s">
        <v>53</v>
      </c>
      <c r="I22" t="b">
        <f t="shared" si="2"/>
        <v>0</v>
      </c>
      <c r="J22" t="b">
        <f t="shared" si="2"/>
        <v>0</v>
      </c>
      <c r="K22" t="b">
        <f t="shared" si="3"/>
        <v>0</v>
      </c>
      <c r="S22">
        <f t="shared" si="4"/>
        <v>0.45270099974796268</v>
      </c>
      <c r="T22">
        <f t="shared" si="5"/>
        <v>0.32761945575316048</v>
      </c>
      <c r="U22">
        <f t="shared" si="0"/>
        <v>0</v>
      </c>
      <c r="V22">
        <f t="shared" si="1"/>
        <v>0</v>
      </c>
    </row>
    <row r="23" spans="1:22" x14ac:dyDescent="0.25">
      <c r="A23" t="s">
        <v>54</v>
      </c>
      <c r="B23">
        <v>1017</v>
      </c>
      <c r="C23">
        <v>330</v>
      </c>
      <c r="D23">
        <v>5771</v>
      </c>
      <c r="E23">
        <v>2804</v>
      </c>
      <c r="F23" t="s">
        <v>11</v>
      </c>
      <c r="G23" t="s">
        <v>11</v>
      </c>
      <c r="H23" s="1" t="s">
        <v>55</v>
      </c>
      <c r="I23" t="b">
        <f t="shared" si="2"/>
        <v>0</v>
      </c>
      <c r="J23" t="b">
        <f t="shared" si="2"/>
        <v>0</v>
      </c>
      <c r="K23" t="b">
        <f t="shared" si="3"/>
        <v>0</v>
      </c>
      <c r="S23">
        <f t="shared" si="4"/>
        <v>0.48587766418298389</v>
      </c>
      <c r="T23">
        <f t="shared" si="5"/>
        <v>0.32448377581120946</v>
      </c>
      <c r="U23">
        <f t="shared" si="0"/>
        <v>0</v>
      </c>
      <c r="V23">
        <f t="shared" si="1"/>
        <v>0</v>
      </c>
    </row>
    <row r="24" spans="1:22" x14ac:dyDescent="0.25">
      <c r="A24" t="s">
        <v>56</v>
      </c>
      <c r="B24">
        <v>2883</v>
      </c>
      <c r="C24">
        <v>1221</v>
      </c>
      <c r="D24">
        <v>18955</v>
      </c>
      <c r="E24">
        <v>9609</v>
      </c>
      <c r="F24" t="s">
        <v>11</v>
      </c>
      <c r="G24" t="s">
        <v>11</v>
      </c>
      <c r="H24" s="1" t="s">
        <v>57</v>
      </c>
      <c r="I24" t="b">
        <f t="shared" si="2"/>
        <v>0</v>
      </c>
      <c r="J24" t="b">
        <f t="shared" si="2"/>
        <v>0</v>
      </c>
      <c r="K24" t="b">
        <f t="shared" si="3"/>
        <v>0</v>
      </c>
      <c r="S24">
        <f t="shared" si="4"/>
        <v>0.50693748351358481</v>
      </c>
      <c r="T24">
        <f t="shared" si="5"/>
        <v>0.42351716961498437</v>
      </c>
      <c r="U24">
        <f t="shared" si="0"/>
        <v>0</v>
      </c>
      <c r="V24">
        <f t="shared" si="1"/>
        <v>0</v>
      </c>
    </row>
    <row r="25" spans="1:22" x14ac:dyDescent="0.25">
      <c r="A25" t="s">
        <v>58</v>
      </c>
      <c r="B25">
        <v>8656</v>
      </c>
      <c r="C25">
        <v>3217</v>
      </c>
      <c r="D25">
        <v>59688</v>
      </c>
      <c r="E25">
        <v>32247</v>
      </c>
      <c r="F25" t="s">
        <v>11</v>
      </c>
      <c r="G25" t="s">
        <v>11</v>
      </c>
      <c r="H25" s="1" t="s">
        <v>59</v>
      </c>
      <c r="I25" t="b">
        <f t="shared" si="2"/>
        <v>0</v>
      </c>
      <c r="J25" t="b">
        <f t="shared" si="2"/>
        <v>0</v>
      </c>
      <c r="K25" t="b">
        <f t="shared" si="3"/>
        <v>0</v>
      </c>
      <c r="S25">
        <f t="shared" si="4"/>
        <v>0.54025934861278646</v>
      </c>
      <c r="T25">
        <f t="shared" si="5"/>
        <v>0.3716497227356747</v>
      </c>
      <c r="U25">
        <f t="shared" si="0"/>
        <v>0</v>
      </c>
      <c r="V25">
        <f t="shared" si="1"/>
        <v>0</v>
      </c>
    </row>
    <row r="26" spans="1:22" x14ac:dyDescent="0.25">
      <c r="A26" t="s">
        <v>60</v>
      </c>
      <c r="B26">
        <v>9951</v>
      </c>
      <c r="C26">
        <v>3979</v>
      </c>
      <c r="D26">
        <v>69880</v>
      </c>
      <c r="E26">
        <v>36416</v>
      </c>
      <c r="F26" t="s">
        <v>11</v>
      </c>
      <c r="G26" t="s">
        <v>11</v>
      </c>
      <c r="H26" s="1" t="s">
        <v>61</v>
      </c>
      <c r="I26" t="b">
        <f t="shared" si="2"/>
        <v>0</v>
      </c>
      <c r="J26" t="b">
        <f t="shared" si="2"/>
        <v>0</v>
      </c>
      <c r="K26" t="b">
        <f t="shared" si="3"/>
        <v>0</v>
      </c>
      <c r="S26">
        <f t="shared" si="4"/>
        <v>0.52112192329708074</v>
      </c>
      <c r="T26">
        <f t="shared" si="5"/>
        <v>0.39985931062204805</v>
      </c>
      <c r="U26">
        <f t="shared" si="0"/>
        <v>0</v>
      </c>
      <c r="V26">
        <f t="shared" si="1"/>
        <v>0</v>
      </c>
    </row>
    <row r="27" spans="1:22" x14ac:dyDescent="0.25">
      <c r="A27" t="s">
        <v>62</v>
      </c>
      <c r="B27">
        <v>2749</v>
      </c>
      <c r="C27">
        <v>1369</v>
      </c>
      <c r="D27">
        <v>22260</v>
      </c>
      <c r="E27">
        <v>13017</v>
      </c>
      <c r="F27" t="s">
        <v>11</v>
      </c>
      <c r="G27" t="s">
        <v>11</v>
      </c>
      <c r="H27" s="1" t="s">
        <v>63</v>
      </c>
      <c r="I27" t="b">
        <f t="shared" si="2"/>
        <v>0</v>
      </c>
      <c r="J27" t="b">
        <f t="shared" si="2"/>
        <v>0</v>
      </c>
      <c r="K27" t="b">
        <f t="shared" si="3"/>
        <v>0</v>
      </c>
      <c r="S27">
        <f t="shared" si="4"/>
        <v>0.58477088948787059</v>
      </c>
      <c r="T27">
        <f t="shared" si="5"/>
        <v>0.49799927246271369</v>
      </c>
      <c r="U27">
        <f t="shared" si="0"/>
        <v>0</v>
      </c>
      <c r="V27">
        <f t="shared" si="1"/>
        <v>0</v>
      </c>
    </row>
    <row r="28" spans="1:22" x14ac:dyDescent="0.25">
      <c r="A28" t="s">
        <v>64</v>
      </c>
      <c r="B28">
        <v>6453</v>
      </c>
      <c r="C28">
        <v>3254</v>
      </c>
      <c r="D28">
        <v>50618</v>
      </c>
      <c r="E28">
        <v>30139</v>
      </c>
      <c r="F28" t="s">
        <v>11</v>
      </c>
      <c r="G28" t="s">
        <v>11</v>
      </c>
      <c r="H28" s="1" t="s">
        <v>65</v>
      </c>
      <c r="I28" t="b">
        <f t="shared" si="2"/>
        <v>0</v>
      </c>
      <c r="J28" t="b">
        <f t="shared" si="2"/>
        <v>0</v>
      </c>
      <c r="K28" t="b">
        <f t="shared" si="3"/>
        <v>0</v>
      </c>
      <c r="S28">
        <f t="shared" si="4"/>
        <v>0.59542060136710262</v>
      </c>
      <c r="T28">
        <f t="shared" si="5"/>
        <v>0.5042615837594917</v>
      </c>
      <c r="U28">
        <f t="shared" si="0"/>
        <v>0</v>
      </c>
      <c r="V28">
        <f t="shared" si="1"/>
        <v>0</v>
      </c>
    </row>
    <row r="29" spans="1:22" x14ac:dyDescent="0.25">
      <c r="A29" t="s">
        <v>66</v>
      </c>
      <c r="B29">
        <v>3304</v>
      </c>
      <c r="C29">
        <v>1554</v>
      </c>
      <c r="D29">
        <v>19356</v>
      </c>
      <c r="E29">
        <v>11226</v>
      </c>
      <c r="F29" t="s">
        <v>11</v>
      </c>
      <c r="G29" t="s">
        <v>11</v>
      </c>
      <c r="H29" s="1" t="s">
        <v>67</v>
      </c>
      <c r="I29" t="b">
        <f t="shared" si="2"/>
        <v>0</v>
      </c>
      <c r="J29" t="b">
        <f t="shared" si="2"/>
        <v>0</v>
      </c>
      <c r="K29" t="b">
        <f t="shared" si="3"/>
        <v>0</v>
      </c>
      <c r="S29">
        <f t="shared" si="4"/>
        <v>0.57997520148791071</v>
      </c>
      <c r="T29">
        <f t="shared" si="5"/>
        <v>0.47033898305084748</v>
      </c>
      <c r="U29">
        <f t="shared" si="0"/>
        <v>0</v>
      </c>
      <c r="V29">
        <f t="shared" si="1"/>
        <v>0</v>
      </c>
    </row>
    <row r="30" spans="1:22" x14ac:dyDescent="0.25">
      <c r="A30" t="s">
        <v>68</v>
      </c>
      <c r="B30">
        <v>3831</v>
      </c>
      <c r="C30">
        <v>1765</v>
      </c>
      <c r="D30">
        <v>26766</v>
      </c>
      <c r="E30">
        <v>15740</v>
      </c>
      <c r="F30" t="s">
        <v>11</v>
      </c>
      <c r="G30" t="s">
        <v>11</v>
      </c>
      <c r="H30" s="1" t="s">
        <v>69</v>
      </c>
      <c r="I30" t="b">
        <f t="shared" si="2"/>
        <v>0</v>
      </c>
      <c r="J30" t="b">
        <f t="shared" si="2"/>
        <v>0</v>
      </c>
      <c r="K30" t="b">
        <f t="shared" si="3"/>
        <v>0</v>
      </c>
      <c r="S30">
        <f t="shared" si="4"/>
        <v>0.5880594784428006</v>
      </c>
      <c r="T30">
        <f t="shared" si="5"/>
        <v>0.46071521795875753</v>
      </c>
      <c r="U30">
        <f t="shared" si="0"/>
        <v>0</v>
      </c>
      <c r="V30">
        <f t="shared" si="1"/>
        <v>0</v>
      </c>
    </row>
    <row r="31" spans="1:22" x14ac:dyDescent="0.25">
      <c r="A31" t="s">
        <v>70</v>
      </c>
      <c r="B31">
        <v>2900</v>
      </c>
      <c r="C31">
        <v>1338</v>
      </c>
      <c r="D31">
        <v>16644</v>
      </c>
      <c r="E31">
        <v>9978</v>
      </c>
      <c r="F31" t="s">
        <v>11</v>
      </c>
      <c r="G31" t="s">
        <v>11</v>
      </c>
      <c r="H31" s="1" t="s">
        <v>71</v>
      </c>
      <c r="I31" t="b">
        <f t="shared" si="2"/>
        <v>0</v>
      </c>
      <c r="J31" t="b">
        <f t="shared" si="2"/>
        <v>0</v>
      </c>
      <c r="K31" t="b">
        <f t="shared" si="3"/>
        <v>0</v>
      </c>
      <c r="S31">
        <f t="shared" si="4"/>
        <v>0.59949531362653208</v>
      </c>
      <c r="T31">
        <f t="shared" si="5"/>
        <v>0.4613793103448276</v>
      </c>
      <c r="U31">
        <f t="shared" si="0"/>
        <v>0</v>
      </c>
      <c r="V31">
        <f t="shared" si="1"/>
        <v>0</v>
      </c>
    </row>
    <row r="32" spans="1:22" x14ac:dyDescent="0.25">
      <c r="A32" t="s">
        <v>72</v>
      </c>
      <c r="B32">
        <v>6701</v>
      </c>
      <c r="C32">
        <v>2705</v>
      </c>
      <c r="D32">
        <v>39812</v>
      </c>
      <c r="E32">
        <v>19933</v>
      </c>
      <c r="F32" t="s">
        <v>11</v>
      </c>
      <c r="G32" t="s">
        <v>11</v>
      </c>
      <c r="H32" s="1" t="s">
        <v>73</v>
      </c>
      <c r="I32" t="b">
        <f t="shared" si="2"/>
        <v>0</v>
      </c>
      <c r="J32" t="b">
        <f t="shared" si="2"/>
        <v>0</v>
      </c>
      <c r="K32" t="b">
        <f t="shared" si="3"/>
        <v>0</v>
      </c>
      <c r="S32">
        <f t="shared" si="4"/>
        <v>0.50067818748116144</v>
      </c>
      <c r="T32">
        <f t="shared" si="5"/>
        <v>0.40367109386658706</v>
      </c>
      <c r="U32">
        <f t="shared" si="0"/>
        <v>0</v>
      </c>
      <c r="V32">
        <f t="shared" si="1"/>
        <v>0</v>
      </c>
    </row>
    <row r="33" spans="1:22" x14ac:dyDescent="0.25">
      <c r="A33" t="s">
        <v>74</v>
      </c>
      <c r="B33">
        <v>4492</v>
      </c>
      <c r="C33">
        <v>1934</v>
      </c>
      <c r="D33">
        <v>31374</v>
      </c>
      <c r="E33">
        <v>17670</v>
      </c>
      <c r="F33" t="s">
        <v>11</v>
      </c>
      <c r="G33" t="s">
        <v>11</v>
      </c>
      <c r="H33" s="1" t="s">
        <v>75</v>
      </c>
      <c r="I33" t="b">
        <f t="shared" si="2"/>
        <v>0</v>
      </c>
      <c r="J33" t="b">
        <f t="shared" si="2"/>
        <v>0</v>
      </c>
      <c r="K33" t="b">
        <f t="shared" si="3"/>
        <v>0</v>
      </c>
      <c r="S33">
        <f t="shared" si="4"/>
        <v>0.56320520175941857</v>
      </c>
      <c r="T33">
        <f t="shared" si="5"/>
        <v>0.43054318788958146</v>
      </c>
      <c r="U33">
        <f t="shared" si="0"/>
        <v>0</v>
      </c>
      <c r="V33">
        <f t="shared" si="1"/>
        <v>0</v>
      </c>
    </row>
    <row r="34" spans="1:22" x14ac:dyDescent="0.25">
      <c r="A34" t="s">
        <v>76</v>
      </c>
      <c r="B34">
        <v>2261</v>
      </c>
      <c r="C34">
        <v>958</v>
      </c>
      <c r="D34">
        <v>13285</v>
      </c>
      <c r="E34">
        <v>7575</v>
      </c>
      <c r="F34" t="s">
        <v>11</v>
      </c>
      <c r="G34" t="s">
        <v>11</v>
      </c>
      <c r="H34" s="1" t="s">
        <v>77</v>
      </c>
      <c r="I34" t="b">
        <f t="shared" si="2"/>
        <v>0</v>
      </c>
      <c r="J34" t="b">
        <f t="shared" si="2"/>
        <v>0</v>
      </c>
      <c r="K34" t="b">
        <f t="shared" si="3"/>
        <v>0</v>
      </c>
      <c r="S34">
        <f t="shared" si="4"/>
        <v>0.57019194580353783</v>
      </c>
      <c r="T34">
        <f t="shared" si="5"/>
        <v>0.4237063246351172</v>
      </c>
      <c r="U34">
        <f t="shared" ref="U34:U65" si="6">IF(I34,$B34/$P$3,0)</f>
        <v>0</v>
      </c>
      <c r="V34">
        <f t="shared" ref="V34:V65" si="7">IF(J34,$B34/$P$4,0)</f>
        <v>0</v>
      </c>
    </row>
    <row r="35" spans="1:22" x14ac:dyDescent="0.25">
      <c r="A35" t="s">
        <v>78</v>
      </c>
      <c r="B35">
        <v>6504</v>
      </c>
      <c r="C35">
        <v>2986</v>
      </c>
      <c r="D35">
        <v>39494</v>
      </c>
      <c r="E35">
        <v>23373</v>
      </c>
      <c r="F35" t="s">
        <v>11</v>
      </c>
      <c r="G35" t="s">
        <v>11</v>
      </c>
      <c r="H35" s="1" t="s">
        <v>79</v>
      </c>
      <c r="I35" t="b">
        <f t="shared" si="2"/>
        <v>0</v>
      </c>
      <c r="J35" t="b">
        <f t="shared" si="2"/>
        <v>0</v>
      </c>
      <c r="K35" t="b">
        <f t="shared" si="3"/>
        <v>0</v>
      </c>
      <c r="S35">
        <f t="shared" si="4"/>
        <v>0.59181141439205953</v>
      </c>
      <c r="T35">
        <f t="shared" si="5"/>
        <v>0.45910209102091021</v>
      </c>
      <c r="U35">
        <f t="shared" si="6"/>
        <v>0</v>
      </c>
      <c r="V35">
        <f t="shared" si="7"/>
        <v>0</v>
      </c>
    </row>
    <row r="36" spans="1:22" x14ac:dyDescent="0.25">
      <c r="A36" t="s">
        <v>80</v>
      </c>
      <c r="B36">
        <v>5894</v>
      </c>
      <c r="C36">
        <v>2828</v>
      </c>
      <c r="D36">
        <v>40393</v>
      </c>
      <c r="E36">
        <v>23853</v>
      </c>
      <c r="F36" t="s">
        <v>11</v>
      </c>
      <c r="G36" t="s">
        <v>11</v>
      </c>
      <c r="H36" s="1" t="s">
        <v>81</v>
      </c>
      <c r="I36" t="b">
        <f t="shared" si="2"/>
        <v>0</v>
      </c>
      <c r="J36" t="b">
        <f t="shared" si="2"/>
        <v>0</v>
      </c>
      <c r="K36" t="b">
        <f t="shared" si="3"/>
        <v>0</v>
      </c>
      <c r="S36">
        <f t="shared" si="4"/>
        <v>0.59052311043992767</v>
      </c>
      <c r="T36">
        <f t="shared" si="5"/>
        <v>0.47980997624703087</v>
      </c>
      <c r="U36">
        <f t="shared" si="6"/>
        <v>0</v>
      </c>
      <c r="V36">
        <f t="shared" si="7"/>
        <v>0</v>
      </c>
    </row>
    <row r="37" spans="1:22" x14ac:dyDescent="0.25">
      <c r="A37" t="s">
        <v>82</v>
      </c>
      <c r="B37">
        <v>11385</v>
      </c>
      <c r="C37">
        <v>3576</v>
      </c>
      <c r="D37">
        <v>58348</v>
      </c>
      <c r="E37">
        <v>23678</v>
      </c>
      <c r="F37" t="s">
        <v>11</v>
      </c>
      <c r="G37" t="s">
        <v>11</v>
      </c>
      <c r="H37" s="1" t="s">
        <v>83</v>
      </c>
      <c r="I37" t="b">
        <f t="shared" si="2"/>
        <v>0</v>
      </c>
      <c r="J37" t="b">
        <f t="shared" si="2"/>
        <v>0</v>
      </c>
      <c r="K37" t="b">
        <f t="shared" si="3"/>
        <v>0</v>
      </c>
      <c r="S37">
        <f t="shared" si="4"/>
        <v>0.40580654006992528</v>
      </c>
      <c r="T37">
        <f t="shared" si="5"/>
        <v>0.31409749670619236</v>
      </c>
      <c r="U37">
        <f t="shared" si="6"/>
        <v>0</v>
      </c>
      <c r="V37">
        <f t="shared" si="7"/>
        <v>0</v>
      </c>
    </row>
    <row r="38" spans="1:22" x14ac:dyDescent="0.25">
      <c r="A38" t="s">
        <v>84</v>
      </c>
      <c r="B38">
        <v>6445</v>
      </c>
      <c r="C38">
        <v>3074</v>
      </c>
      <c r="D38">
        <v>45002</v>
      </c>
      <c r="E38">
        <v>26626</v>
      </c>
      <c r="F38" t="s">
        <v>11</v>
      </c>
      <c r="G38" t="s">
        <v>11</v>
      </c>
      <c r="H38" s="1" t="s">
        <v>85</v>
      </c>
      <c r="I38" t="b">
        <f t="shared" si="2"/>
        <v>0</v>
      </c>
      <c r="J38" t="b">
        <f t="shared" si="2"/>
        <v>0</v>
      </c>
      <c r="K38" t="b">
        <f t="shared" si="3"/>
        <v>0</v>
      </c>
      <c r="S38">
        <f t="shared" si="4"/>
        <v>0.59166259277365452</v>
      </c>
      <c r="T38">
        <f t="shared" si="5"/>
        <v>0.47695888285492632</v>
      </c>
      <c r="U38">
        <f t="shared" si="6"/>
        <v>0</v>
      </c>
      <c r="V38">
        <f t="shared" si="7"/>
        <v>0</v>
      </c>
    </row>
    <row r="39" spans="1:22" x14ac:dyDescent="0.25">
      <c r="A39" t="s">
        <v>86</v>
      </c>
      <c r="B39">
        <v>7476</v>
      </c>
      <c r="C39">
        <v>3040</v>
      </c>
      <c r="D39">
        <v>52493</v>
      </c>
      <c r="E39">
        <v>28704</v>
      </c>
      <c r="F39" t="s">
        <v>11</v>
      </c>
      <c r="G39" t="s">
        <v>11</v>
      </c>
      <c r="H39" s="1" t="s">
        <v>87</v>
      </c>
      <c r="I39" t="b">
        <f t="shared" si="2"/>
        <v>0</v>
      </c>
      <c r="J39" t="b">
        <f t="shared" si="2"/>
        <v>0</v>
      </c>
      <c r="K39" t="b">
        <f t="shared" si="3"/>
        <v>0</v>
      </c>
      <c r="S39">
        <f t="shared" si="4"/>
        <v>0.54681576591164538</v>
      </c>
      <c r="T39">
        <f t="shared" si="5"/>
        <v>0.40663456393793473</v>
      </c>
      <c r="U39">
        <f t="shared" si="6"/>
        <v>0</v>
      </c>
      <c r="V39">
        <f t="shared" si="7"/>
        <v>0</v>
      </c>
    </row>
    <row r="40" spans="1:22" x14ac:dyDescent="0.25">
      <c r="A40" t="s">
        <v>88</v>
      </c>
      <c r="B40">
        <v>3235</v>
      </c>
      <c r="C40">
        <v>1231</v>
      </c>
      <c r="D40">
        <v>21524</v>
      </c>
      <c r="E40">
        <v>12504</v>
      </c>
      <c r="F40" t="s">
        <v>11</v>
      </c>
      <c r="G40" t="s">
        <v>11</v>
      </c>
      <c r="H40" s="1" t="s">
        <v>89</v>
      </c>
      <c r="I40" t="b">
        <f t="shared" si="2"/>
        <v>0</v>
      </c>
      <c r="J40" t="b">
        <f t="shared" si="2"/>
        <v>0</v>
      </c>
      <c r="K40" t="b">
        <f t="shared" si="3"/>
        <v>0</v>
      </c>
      <c r="S40">
        <f t="shared" si="4"/>
        <v>0.58093291209812303</v>
      </c>
      <c r="T40">
        <f t="shared" si="5"/>
        <v>0.38052550231839261</v>
      </c>
      <c r="U40">
        <f t="shared" si="6"/>
        <v>0</v>
      </c>
      <c r="V40">
        <f t="shared" si="7"/>
        <v>0</v>
      </c>
    </row>
    <row r="41" spans="1:22" x14ac:dyDescent="0.25">
      <c r="A41" t="s">
        <v>90</v>
      </c>
      <c r="B41">
        <v>5253</v>
      </c>
      <c r="C41">
        <v>2206</v>
      </c>
      <c r="D41">
        <v>38613</v>
      </c>
      <c r="E41">
        <v>20639</v>
      </c>
      <c r="F41" t="s">
        <v>11</v>
      </c>
      <c r="G41" t="s">
        <v>11</v>
      </c>
      <c r="H41" s="1" t="s">
        <v>91</v>
      </c>
      <c r="I41" t="b">
        <f t="shared" si="2"/>
        <v>0</v>
      </c>
      <c r="J41" t="b">
        <f t="shared" si="2"/>
        <v>0</v>
      </c>
      <c r="K41" t="b">
        <f t="shared" si="3"/>
        <v>0</v>
      </c>
      <c r="S41">
        <f t="shared" si="4"/>
        <v>0.53450910315178823</v>
      </c>
      <c r="T41">
        <f t="shared" si="5"/>
        <v>0.41995050447363413</v>
      </c>
      <c r="U41">
        <f t="shared" si="6"/>
        <v>0</v>
      </c>
      <c r="V41">
        <f t="shared" si="7"/>
        <v>0</v>
      </c>
    </row>
    <row r="42" spans="1:22" x14ac:dyDescent="0.25">
      <c r="A42" t="s">
        <v>92</v>
      </c>
      <c r="B42">
        <v>2513</v>
      </c>
      <c r="C42">
        <v>1342</v>
      </c>
      <c r="D42">
        <v>14210</v>
      </c>
      <c r="E42">
        <v>9018</v>
      </c>
      <c r="F42" t="s">
        <v>11</v>
      </c>
      <c r="G42" t="s">
        <v>11</v>
      </c>
      <c r="H42" s="1" t="s">
        <v>93</v>
      </c>
      <c r="I42" t="b">
        <f t="shared" si="2"/>
        <v>0</v>
      </c>
      <c r="J42" t="b">
        <f t="shared" si="2"/>
        <v>0</v>
      </c>
      <c r="K42" t="b">
        <f t="shared" si="3"/>
        <v>0</v>
      </c>
      <c r="S42">
        <f t="shared" si="4"/>
        <v>0.63462350457424344</v>
      </c>
      <c r="T42">
        <f t="shared" si="5"/>
        <v>0.53402307998408272</v>
      </c>
      <c r="U42">
        <f t="shared" si="6"/>
        <v>0</v>
      </c>
      <c r="V42">
        <f t="shared" si="7"/>
        <v>0</v>
      </c>
    </row>
    <row r="43" spans="1:22" x14ac:dyDescent="0.25">
      <c r="A43" t="s">
        <v>94</v>
      </c>
      <c r="B43">
        <v>5006</v>
      </c>
      <c r="C43">
        <v>2429</v>
      </c>
      <c r="D43">
        <v>40757</v>
      </c>
      <c r="E43">
        <v>24350</v>
      </c>
      <c r="F43" t="s">
        <v>11</v>
      </c>
      <c r="G43" t="s">
        <v>11</v>
      </c>
      <c r="H43" s="1" t="s">
        <v>95</v>
      </c>
      <c r="I43" t="b">
        <f t="shared" si="2"/>
        <v>0</v>
      </c>
      <c r="J43" t="b">
        <f t="shared" si="2"/>
        <v>0</v>
      </c>
      <c r="K43" t="b">
        <f t="shared" si="3"/>
        <v>0</v>
      </c>
      <c r="S43">
        <f t="shared" si="4"/>
        <v>0.59744338395858376</v>
      </c>
      <c r="T43">
        <f t="shared" si="5"/>
        <v>0.48521773871354373</v>
      </c>
      <c r="U43">
        <f t="shared" si="6"/>
        <v>0</v>
      </c>
      <c r="V43">
        <f t="shared" si="7"/>
        <v>0</v>
      </c>
    </row>
    <row r="44" spans="1:22" x14ac:dyDescent="0.25">
      <c r="A44" t="s">
        <v>96</v>
      </c>
      <c r="B44">
        <v>9876</v>
      </c>
      <c r="C44">
        <v>3757</v>
      </c>
      <c r="D44">
        <v>57981</v>
      </c>
      <c r="E44">
        <v>27133</v>
      </c>
      <c r="F44" t="s">
        <v>32</v>
      </c>
      <c r="G44" t="s">
        <v>32</v>
      </c>
      <c r="H44" s="1" t="s">
        <v>97</v>
      </c>
      <c r="I44" t="b">
        <f t="shared" si="2"/>
        <v>1</v>
      </c>
      <c r="J44" t="b">
        <f t="shared" si="2"/>
        <v>1</v>
      </c>
      <c r="K44" t="b">
        <f t="shared" si="3"/>
        <v>0</v>
      </c>
      <c r="S44">
        <f t="shared" si="4"/>
        <v>0.46796364326244805</v>
      </c>
      <c r="T44">
        <f t="shared" si="5"/>
        <v>0.38041717294451194</v>
      </c>
      <c r="U44">
        <f t="shared" si="6"/>
        <v>0.13030742842063597</v>
      </c>
      <c r="V44">
        <f t="shared" si="7"/>
        <v>0.1066995105824393</v>
      </c>
    </row>
    <row r="45" spans="1:22" x14ac:dyDescent="0.25">
      <c r="A45" t="s">
        <v>98</v>
      </c>
      <c r="B45">
        <v>3344</v>
      </c>
      <c r="C45">
        <v>1523</v>
      </c>
      <c r="D45">
        <v>23447</v>
      </c>
      <c r="E45">
        <v>14575</v>
      </c>
      <c r="F45" t="s">
        <v>11</v>
      </c>
      <c r="G45" t="s">
        <v>11</v>
      </c>
      <c r="H45" s="1" t="s">
        <v>99</v>
      </c>
      <c r="I45" t="b">
        <f t="shared" si="2"/>
        <v>0</v>
      </c>
      <c r="J45" t="b">
        <f t="shared" si="2"/>
        <v>0</v>
      </c>
      <c r="K45" t="b">
        <f t="shared" si="3"/>
        <v>0</v>
      </c>
      <c r="S45">
        <f t="shared" si="4"/>
        <v>0.62161470550603493</v>
      </c>
      <c r="T45">
        <f t="shared" si="5"/>
        <v>0.45544258373205743</v>
      </c>
      <c r="U45">
        <f t="shared" si="6"/>
        <v>0</v>
      </c>
      <c r="V45">
        <f t="shared" si="7"/>
        <v>0</v>
      </c>
    </row>
    <row r="46" spans="1:22" x14ac:dyDescent="0.25">
      <c r="A46" t="s">
        <v>100</v>
      </c>
      <c r="B46">
        <v>19642</v>
      </c>
      <c r="C46">
        <v>5648</v>
      </c>
      <c r="D46">
        <v>73616</v>
      </c>
      <c r="E46">
        <v>29048</v>
      </c>
      <c r="F46" t="s">
        <v>11</v>
      </c>
      <c r="G46" t="s">
        <v>11</v>
      </c>
      <c r="H46" s="1" t="s">
        <v>101</v>
      </c>
      <c r="I46" t="b">
        <f t="shared" si="2"/>
        <v>0</v>
      </c>
      <c r="J46" t="b">
        <f t="shared" si="2"/>
        <v>0</v>
      </c>
      <c r="K46" t="b">
        <f t="shared" si="3"/>
        <v>0</v>
      </c>
      <c r="S46">
        <f t="shared" si="4"/>
        <v>0.39458813301456203</v>
      </c>
      <c r="T46">
        <f t="shared" si="5"/>
        <v>0.28754709296405662</v>
      </c>
      <c r="U46">
        <f t="shared" si="6"/>
        <v>0</v>
      </c>
      <c r="V46">
        <f t="shared" si="7"/>
        <v>0</v>
      </c>
    </row>
    <row r="47" spans="1:22" x14ac:dyDescent="0.25">
      <c r="A47" t="s">
        <v>102</v>
      </c>
      <c r="B47">
        <v>2503</v>
      </c>
      <c r="C47">
        <v>838</v>
      </c>
      <c r="D47">
        <v>16070</v>
      </c>
      <c r="E47">
        <v>7591</v>
      </c>
      <c r="F47" t="s">
        <v>11</v>
      </c>
      <c r="G47" t="s">
        <v>11</v>
      </c>
      <c r="H47" s="1" t="s">
        <v>103</v>
      </c>
      <c r="I47" t="b">
        <f t="shared" si="2"/>
        <v>0</v>
      </c>
      <c r="J47" t="b">
        <f t="shared" si="2"/>
        <v>0</v>
      </c>
      <c r="K47" t="b">
        <f t="shared" si="3"/>
        <v>0</v>
      </c>
      <c r="S47">
        <f t="shared" si="4"/>
        <v>0.47237087741132544</v>
      </c>
      <c r="T47">
        <f t="shared" si="5"/>
        <v>0.33479824210946862</v>
      </c>
      <c r="U47">
        <f t="shared" si="6"/>
        <v>0</v>
      </c>
      <c r="V47">
        <f t="shared" si="7"/>
        <v>0</v>
      </c>
    </row>
    <row r="48" spans="1:22" x14ac:dyDescent="0.25">
      <c r="A48" t="s">
        <v>104</v>
      </c>
      <c r="B48">
        <v>4223</v>
      </c>
      <c r="C48">
        <v>1758</v>
      </c>
      <c r="D48">
        <v>22133</v>
      </c>
      <c r="E48">
        <v>10955</v>
      </c>
      <c r="F48" t="s">
        <v>11</v>
      </c>
      <c r="G48" t="s">
        <v>11</v>
      </c>
      <c r="H48" s="1" t="s">
        <v>105</v>
      </c>
      <c r="I48" t="b">
        <f t="shared" si="2"/>
        <v>0</v>
      </c>
      <c r="J48" t="b">
        <f t="shared" si="2"/>
        <v>0</v>
      </c>
      <c r="K48" t="b">
        <f t="shared" si="3"/>
        <v>0</v>
      </c>
      <c r="S48">
        <f t="shared" si="4"/>
        <v>0.49496227352821581</v>
      </c>
      <c r="T48">
        <f t="shared" si="5"/>
        <v>0.4162917357328913</v>
      </c>
      <c r="U48">
        <f t="shared" si="6"/>
        <v>0</v>
      </c>
      <c r="V48">
        <f t="shared" si="7"/>
        <v>0</v>
      </c>
    </row>
    <row r="49" spans="1:22" x14ac:dyDescent="0.25">
      <c r="A49" t="s">
        <v>106</v>
      </c>
      <c r="B49">
        <v>7681</v>
      </c>
      <c r="C49">
        <v>3659</v>
      </c>
      <c r="D49">
        <v>42225</v>
      </c>
      <c r="E49">
        <v>26071</v>
      </c>
      <c r="F49" t="s">
        <v>11</v>
      </c>
      <c r="G49" t="s">
        <v>11</v>
      </c>
      <c r="H49" s="1" t="s">
        <v>107</v>
      </c>
      <c r="I49" t="b">
        <f t="shared" si="2"/>
        <v>0</v>
      </c>
      <c r="J49" t="b">
        <f t="shared" si="2"/>
        <v>0</v>
      </c>
      <c r="K49" t="b">
        <f t="shared" si="3"/>
        <v>0</v>
      </c>
      <c r="S49">
        <f t="shared" si="4"/>
        <v>0.61743043220840732</v>
      </c>
      <c r="T49">
        <f t="shared" si="5"/>
        <v>0.4763702642885041</v>
      </c>
      <c r="U49">
        <f t="shared" si="6"/>
        <v>0</v>
      </c>
      <c r="V49">
        <f t="shared" si="7"/>
        <v>0</v>
      </c>
    </row>
    <row r="50" spans="1:22" x14ac:dyDescent="0.25">
      <c r="A50" t="s">
        <v>108</v>
      </c>
      <c r="B50">
        <v>2683</v>
      </c>
      <c r="C50">
        <v>1171</v>
      </c>
      <c r="D50">
        <v>15889</v>
      </c>
      <c r="E50">
        <v>8628</v>
      </c>
      <c r="F50" t="s">
        <v>11</v>
      </c>
      <c r="G50" t="s">
        <v>11</v>
      </c>
      <c r="H50" s="1" t="s">
        <v>109</v>
      </c>
      <c r="I50" t="b">
        <f t="shared" si="2"/>
        <v>0</v>
      </c>
      <c r="J50" t="b">
        <f t="shared" si="2"/>
        <v>0</v>
      </c>
      <c r="K50" t="b">
        <f t="shared" si="3"/>
        <v>0</v>
      </c>
      <c r="S50">
        <f t="shared" si="4"/>
        <v>0.54301718169803004</v>
      </c>
      <c r="T50">
        <f t="shared" si="5"/>
        <v>0.43645173313455088</v>
      </c>
      <c r="U50">
        <f t="shared" si="6"/>
        <v>0</v>
      </c>
      <c r="V50">
        <f t="shared" si="7"/>
        <v>0</v>
      </c>
    </row>
    <row r="51" spans="1:22" x14ac:dyDescent="0.25">
      <c r="A51" t="s">
        <v>110</v>
      </c>
      <c r="B51">
        <v>5938</v>
      </c>
      <c r="C51">
        <v>2312</v>
      </c>
      <c r="D51">
        <v>32666</v>
      </c>
      <c r="E51">
        <v>16765</v>
      </c>
      <c r="F51" t="s">
        <v>32</v>
      </c>
      <c r="G51" t="s">
        <v>32</v>
      </c>
      <c r="H51" s="1" t="s">
        <v>111</v>
      </c>
      <c r="I51" t="b">
        <f t="shared" si="2"/>
        <v>1</v>
      </c>
      <c r="J51" t="b">
        <f t="shared" si="2"/>
        <v>1</v>
      </c>
      <c r="K51" t="b">
        <f t="shared" si="3"/>
        <v>0</v>
      </c>
      <c r="S51">
        <f t="shared" si="4"/>
        <v>0.5132247596889733</v>
      </c>
      <c r="T51">
        <f t="shared" si="5"/>
        <v>0.38935668575277871</v>
      </c>
      <c r="U51">
        <f t="shared" si="6"/>
        <v>7.8348067027312313E-2</v>
      </c>
      <c r="V51">
        <f t="shared" si="7"/>
        <v>6.4153674953273052E-2</v>
      </c>
    </row>
    <row r="52" spans="1:22" x14ac:dyDescent="0.25">
      <c r="A52" t="s">
        <v>112</v>
      </c>
      <c r="B52">
        <v>9920</v>
      </c>
      <c r="C52">
        <v>3555</v>
      </c>
      <c r="D52">
        <v>45256</v>
      </c>
      <c r="E52">
        <v>21891</v>
      </c>
      <c r="F52" t="s">
        <v>11</v>
      </c>
      <c r="G52" t="s">
        <v>11</v>
      </c>
      <c r="H52" s="1" t="s">
        <v>113</v>
      </c>
      <c r="I52" t="b">
        <f t="shared" si="2"/>
        <v>0</v>
      </c>
      <c r="J52" t="b">
        <f t="shared" si="2"/>
        <v>0</v>
      </c>
      <c r="K52" t="b">
        <f t="shared" si="3"/>
        <v>0</v>
      </c>
      <c r="S52">
        <f t="shared" si="4"/>
        <v>0.48371486653703377</v>
      </c>
      <c r="T52">
        <f t="shared" si="5"/>
        <v>0.35836693548387094</v>
      </c>
      <c r="U52">
        <f t="shared" si="6"/>
        <v>0</v>
      </c>
      <c r="V52">
        <f t="shared" si="7"/>
        <v>0</v>
      </c>
    </row>
    <row r="53" spans="1:22" x14ac:dyDescent="0.25">
      <c r="A53" t="s">
        <v>114</v>
      </c>
      <c r="B53">
        <v>6045</v>
      </c>
      <c r="C53">
        <v>2644</v>
      </c>
      <c r="D53">
        <v>30535</v>
      </c>
      <c r="E53">
        <v>16773</v>
      </c>
      <c r="F53" t="s">
        <v>11</v>
      </c>
      <c r="G53" t="s">
        <v>11</v>
      </c>
      <c r="H53" s="1" t="s">
        <v>115</v>
      </c>
      <c r="I53" t="b">
        <f t="shared" si="2"/>
        <v>0</v>
      </c>
      <c r="J53" t="b">
        <f t="shared" si="2"/>
        <v>0</v>
      </c>
      <c r="K53" t="b">
        <f t="shared" si="3"/>
        <v>0</v>
      </c>
      <c r="S53">
        <f t="shared" si="4"/>
        <v>0.54930407728835762</v>
      </c>
      <c r="T53">
        <f t="shared" si="5"/>
        <v>0.43738626964433414</v>
      </c>
      <c r="U53">
        <f t="shared" si="6"/>
        <v>0</v>
      </c>
      <c r="V53">
        <f t="shared" si="7"/>
        <v>0</v>
      </c>
    </row>
    <row r="54" spans="1:22" x14ac:dyDescent="0.25">
      <c r="A54" t="s">
        <v>116</v>
      </c>
      <c r="B54">
        <v>5085</v>
      </c>
      <c r="C54">
        <v>2286</v>
      </c>
      <c r="D54">
        <v>25158</v>
      </c>
      <c r="E54">
        <v>13623</v>
      </c>
      <c r="F54" t="s">
        <v>11</v>
      </c>
      <c r="G54" t="s">
        <v>11</v>
      </c>
      <c r="H54" s="1" t="s">
        <v>117</v>
      </c>
      <c r="I54" t="b">
        <f t="shared" si="2"/>
        <v>0</v>
      </c>
      <c r="J54" t="b">
        <f t="shared" si="2"/>
        <v>0</v>
      </c>
      <c r="K54" t="b">
        <f t="shared" si="3"/>
        <v>0</v>
      </c>
      <c r="S54">
        <f t="shared" si="4"/>
        <v>0.54149773431910331</v>
      </c>
      <c r="T54">
        <f t="shared" si="5"/>
        <v>0.44955752212389383</v>
      </c>
      <c r="U54">
        <f t="shared" si="6"/>
        <v>0</v>
      </c>
      <c r="V54">
        <f t="shared" si="7"/>
        <v>0</v>
      </c>
    </row>
    <row r="55" spans="1:22" x14ac:dyDescent="0.25">
      <c r="A55" t="s">
        <v>118</v>
      </c>
      <c r="B55">
        <v>12060</v>
      </c>
      <c r="C55">
        <v>4398</v>
      </c>
      <c r="D55">
        <v>63812</v>
      </c>
      <c r="E55">
        <v>30367</v>
      </c>
      <c r="F55" t="s">
        <v>11</v>
      </c>
      <c r="G55" t="s">
        <v>11</v>
      </c>
      <c r="H55" s="1" t="s">
        <v>119</v>
      </c>
      <c r="I55" t="b">
        <f t="shared" si="2"/>
        <v>0</v>
      </c>
      <c r="J55" t="b">
        <f t="shared" si="2"/>
        <v>0</v>
      </c>
      <c r="K55" t="b">
        <f t="shared" si="3"/>
        <v>0</v>
      </c>
      <c r="S55">
        <f t="shared" si="4"/>
        <v>0.4758822791951357</v>
      </c>
      <c r="T55">
        <f t="shared" si="5"/>
        <v>0.36467661691542291</v>
      </c>
      <c r="U55">
        <f t="shared" si="6"/>
        <v>0</v>
      </c>
      <c r="V55">
        <f t="shared" si="7"/>
        <v>0</v>
      </c>
    </row>
    <row r="56" spans="1:22" x14ac:dyDescent="0.25">
      <c r="A56" t="s">
        <v>120</v>
      </c>
      <c r="B56">
        <v>6107</v>
      </c>
      <c r="C56">
        <v>2446</v>
      </c>
      <c r="D56">
        <v>31920</v>
      </c>
      <c r="E56">
        <v>16112</v>
      </c>
      <c r="F56" t="s">
        <v>11</v>
      </c>
      <c r="G56" t="s">
        <v>11</v>
      </c>
      <c r="H56" s="1" t="s">
        <v>121</v>
      </c>
      <c r="I56" t="b">
        <f t="shared" si="2"/>
        <v>0</v>
      </c>
      <c r="J56" t="b">
        <f t="shared" si="2"/>
        <v>0</v>
      </c>
      <c r="K56" t="b">
        <f t="shared" si="3"/>
        <v>0</v>
      </c>
      <c r="S56">
        <f t="shared" si="4"/>
        <v>0.50476190476190474</v>
      </c>
      <c r="T56">
        <f t="shared" si="5"/>
        <v>0.4005239888652366</v>
      </c>
      <c r="U56">
        <f t="shared" si="6"/>
        <v>0</v>
      </c>
      <c r="V56">
        <f t="shared" si="7"/>
        <v>0</v>
      </c>
    </row>
    <row r="57" spans="1:22" x14ac:dyDescent="0.25">
      <c r="A57" t="s">
        <v>122</v>
      </c>
      <c r="B57">
        <v>5715</v>
      </c>
      <c r="C57">
        <v>2723</v>
      </c>
      <c r="D57">
        <v>26122</v>
      </c>
      <c r="E57">
        <v>15171</v>
      </c>
      <c r="F57" t="s">
        <v>11</v>
      </c>
      <c r="G57" t="s">
        <v>11</v>
      </c>
      <c r="H57" s="1" t="s">
        <v>123</v>
      </c>
      <c r="I57" t="b">
        <f t="shared" si="2"/>
        <v>0</v>
      </c>
      <c r="J57" t="b">
        <f t="shared" si="2"/>
        <v>0</v>
      </c>
      <c r="K57" t="b">
        <f t="shared" si="3"/>
        <v>0</v>
      </c>
      <c r="S57">
        <f t="shared" si="4"/>
        <v>0.58077482581731876</v>
      </c>
      <c r="T57">
        <f t="shared" si="5"/>
        <v>0.47646544181977252</v>
      </c>
      <c r="U57">
        <f t="shared" si="6"/>
        <v>0</v>
      </c>
      <c r="V57">
        <f t="shared" si="7"/>
        <v>0</v>
      </c>
    </row>
    <row r="58" spans="1:22" x14ac:dyDescent="0.25">
      <c r="A58" t="s">
        <v>124</v>
      </c>
      <c r="B58">
        <v>4780</v>
      </c>
      <c r="C58">
        <v>1928</v>
      </c>
      <c r="D58">
        <v>27040</v>
      </c>
      <c r="E58">
        <v>14161</v>
      </c>
      <c r="F58" t="s">
        <v>11</v>
      </c>
      <c r="G58" t="s">
        <v>11</v>
      </c>
      <c r="H58" s="1" t="s">
        <v>125</v>
      </c>
      <c r="I58" t="b">
        <f t="shared" si="2"/>
        <v>0</v>
      </c>
      <c r="J58" t="b">
        <f t="shared" si="2"/>
        <v>0</v>
      </c>
      <c r="K58" t="b">
        <f t="shared" si="3"/>
        <v>0</v>
      </c>
      <c r="S58">
        <f t="shared" si="4"/>
        <v>0.52370562130177511</v>
      </c>
      <c r="T58">
        <f t="shared" si="5"/>
        <v>0.40334728033472805</v>
      </c>
      <c r="U58">
        <f t="shared" si="6"/>
        <v>0</v>
      </c>
      <c r="V58">
        <f t="shared" si="7"/>
        <v>0</v>
      </c>
    </row>
    <row r="59" spans="1:22" x14ac:dyDescent="0.25">
      <c r="A59" t="s">
        <v>126</v>
      </c>
      <c r="B59">
        <v>4646</v>
      </c>
      <c r="C59">
        <v>2124</v>
      </c>
      <c r="D59">
        <v>25950</v>
      </c>
      <c r="E59">
        <v>15651</v>
      </c>
      <c r="F59" t="s">
        <v>11</v>
      </c>
      <c r="G59" t="s">
        <v>11</v>
      </c>
      <c r="H59" s="1" t="s">
        <v>127</v>
      </c>
      <c r="I59" t="b">
        <f t="shared" si="2"/>
        <v>0</v>
      </c>
      <c r="J59" t="b">
        <f t="shared" si="2"/>
        <v>0</v>
      </c>
      <c r="K59" t="b">
        <f t="shared" si="3"/>
        <v>0</v>
      </c>
      <c r="S59">
        <f t="shared" si="4"/>
        <v>0.60312138728323694</v>
      </c>
      <c r="T59">
        <f t="shared" si="5"/>
        <v>0.45716745587602237</v>
      </c>
      <c r="U59">
        <f t="shared" si="6"/>
        <v>0</v>
      </c>
      <c r="V59">
        <f t="shared" si="7"/>
        <v>0</v>
      </c>
    </row>
    <row r="60" spans="1:22" x14ac:dyDescent="0.25">
      <c r="A60" t="s">
        <v>128</v>
      </c>
      <c r="B60">
        <v>5989</v>
      </c>
      <c r="C60">
        <v>2440</v>
      </c>
      <c r="D60">
        <v>29389</v>
      </c>
      <c r="E60">
        <v>15267</v>
      </c>
      <c r="F60" t="s">
        <v>11</v>
      </c>
      <c r="G60" t="s">
        <v>11</v>
      </c>
      <c r="H60" s="1" t="s">
        <v>129</v>
      </c>
      <c r="I60" t="b">
        <f t="shared" si="2"/>
        <v>0</v>
      </c>
      <c r="J60" t="b">
        <f t="shared" si="2"/>
        <v>0</v>
      </c>
      <c r="K60" t="b">
        <f t="shared" si="3"/>
        <v>0</v>
      </c>
      <c r="S60">
        <f t="shared" si="4"/>
        <v>0.51948007758004699</v>
      </c>
      <c r="T60">
        <f t="shared" si="5"/>
        <v>0.40741359158457169</v>
      </c>
      <c r="U60">
        <f t="shared" si="6"/>
        <v>0</v>
      </c>
      <c r="V60">
        <f t="shared" si="7"/>
        <v>0</v>
      </c>
    </row>
    <row r="61" spans="1:22" x14ac:dyDescent="0.25">
      <c r="A61" t="s">
        <v>130</v>
      </c>
      <c r="B61">
        <v>9185</v>
      </c>
      <c r="C61">
        <v>2929</v>
      </c>
      <c r="D61">
        <v>42000</v>
      </c>
      <c r="E61">
        <v>18460</v>
      </c>
      <c r="F61" t="s">
        <v>11</v>
      </c>
      <c r="G61" t="s">
        <v>11</v>
      </c>
      <c r="H61" s="1" t="s">
        <v>131</v>
      </c>
      <c r="I61" t="b">
        <f t="shared" si="2"/>
        <v>0</v>
      </c>
      <c r="J61" t="b">
        <f t="shared" si="2"/>
        <v>0</v>
      </c>
      <c r="K61" t="b">
        <f t="shared" si="3"/>
        <v>0</v>
      </c>
      <c r="S61">
        <f t="shared" si="4"/>
        <v>0.43952380952380954</v>
      </c>
      <c r="T61">
        <f t="shared" si="5"/>
        <v>0.31888949373979314</v>
      </c>
      <c r="U61">
        <f t="shared" si="6"/>
        <v>0</v>
      </c>
      <c r="V61">
        <f t="shared" si="7"/>
        <v>0</v>
      </c>
    </row>
    <row r="62" spans="1:22" x14ac:dyDescent="0.25">
      <c r="A62" t="s">
        <v>132</v>
      </c>
      <c r="B62">
        <v>11933</v>
      </c>
      <c r="C62">
        <v>4717</v>
      </c>
      <c r="D62">
        <v>60732</v>
      </c>
      <c r="E62">
        <v>31768</v>
      </c>
      <c r="F62" t="s">
        <v>11</v>
      </c>
      <c r="G62" t="s">
        <v>11</v>
      </c>
      <c r="H62" s="1" t="s">
        <v>133</v>
      </c>
      <c r="I62" t="b">
        <f t="shared" si="2"/>
        <v>0</v>
      </c>
      <c r="J62" t="b">
        <f t="shared" si="2"/>
        <v>0</v>
      </c>
      <c r="K62" t="b">
        <f t="shared" si="3"/>
        <v>0</v>
      </c>
      <c r="S62">
        <f t="shared" si="4"/>
        <v>0.52308502930909573</v>
      </c>
      <c r="T62">
        <f t="shared" si="5"/>
        <v>0.39529037123942007</v>
      </c>
      <c r="U62">
        <f t="shared" si="6"/>
        <v>0</v>
      </c>
      <c r="V62">
        <f t="shared" si="7"/>
        <v>0</v>
      </c>
    </row>
    <row r="63" spans="1:22" x14ac:dyDescent="0.25">
      <c r="A63" t="s">
        <v>134</v>
      </c>
      <c r="B63">
        <v>6583</v>
      </c>
      <c r="C63">
        <v>2997</v>
      </c>
      <c r="D63">
        <v>32535</v>
      </c>
      <c r="E63">
        <v>17772</v>
      </c>
      <c r="F63" t="s">
        <v>11</v>
      </c>
      <c r="G63" t="s">
        <v>11</v>
      </c>
      <c r="H63" s="1" t="s">
        <v>135</v>
      </c>
      <c r="I63" t="b">
        <f t="shared" si="2"/>
        <v>0</v>
      </c>
      <c r="J63" t="b">
        <f t="shared" si="2"/>
        <v>0</v>
      </c>
      <c r="K63" t="b">
        <f t="shared" si="3"/>
        <v>0</v>
      </c>
      <c r="S63">
        <f t="shared" si="4"/>
        <v>0.54624250806823416</v>
      </c>
      <c r="T63">
        <f t="shared" si="5"/>
        <v>0.45526355764848853</v>
      </c>
      <c r="U63">
        <f t="shared" si="6"/>
        <v>0</v>
      </c>
      <c r="V63">
        <f t="shared" si="7"/>
        <v>0</v>
      </c>
    </row>
    <row r="64" spans="1:22" x14ac:dyDescent="0.25">
      <c r="A64" t="s">
        <v>136</v>
      </c>
      <c r="B64">
        <v>11925</v>
      </c>
      <c r="C64">
        <v>3624</v>
      </c>
      <c r="D64">
        <v>54482</v>
      </c>
      <c r="E64">
        <v>23682</v>
      </c>
      <c r="F64" t="s">
        <v>11</v>
      </c>
      <c r="G64" t="s">
        <v>11</v>
      </c>
      <c r="H64" s="1" t="s">
        <v>137</v>
      </c>
      <c r="I64" t="b">
        <f t="shared" si="2"/>
        <v>0</v>
      </c>
      <c r="J64" t="b">
        <f t="shared" si="2"/>
        <v>0</v>
      </c>
      <c r="K64" t="b">
        <f t="shared" si="3"/>
        <v>0</v>
      </c>
      <c r="S64">
        <f t="shared" si="4"/>
        <v>0.43467567269924012</v>
      </c>
      <c r="T64">
        <f t="shared" si="5"/>
        <v>0.30389937106918241</v>
      </c>
      <c r="U64">
        <f t="shared" si="6"/>
        <v>0</v>
      </c>
      <c r="V64">
        <f t="shared" si="7"/>
        <v>0</v>
      </c>
    </row>
    <row r="65" spans="1:22" x14ac:dyDescent="0.25">
      <c r="A65" t="s">
        <v>138</v>
      </c>
      <c r="B65">
        <v>3940</v>
      </c>
      <c r="C65">
        <v>1552</v>
      </c>
      <c r="D65">
        <v>26856</v>
      </c>
      <c r="E65">
        <v>14845</v>
      </c>
      <c r="F65" t="s">
        <v>11</v>
      </c>
      <c r="G65" t="s">
        <v>11</v>
      </c>
      <c r="H65" s="1" t="s">
        <v>139</v>
      </c>
      <c r="I65" t="b">
        <f t="shared" si="2"/>
        <v>0</v>
      </c>
      <c r="J65" t="b">
        <f t="shared" si="2"/>
        <v>0</v>
      </c>
      <c r="K65" t="b">
        <f t="shared" si="3"/>
        <v>0</v>
      </c>
      <c r="S65">
        <f t="shared" si="4"/>
        <v>0.55276288352695857</v>
      </c>
      <c r="T65">
        <f t="shared" si="5"/>
        <v>0.39390862944162436</v>
      </c>
      <c r="U65">
        <f t="shared" si="6"/>
        <v>0</v>
      </c>
      <c r="V65">
        <f t="shared" si="7"/>
        <v>0</v>
      </c>
    </row>
    <row r="66" spans="1:22" x14ac:dyDescent="0.25">
      <c r="A66" t="s">
        <v>140</v>
      </c>
      <c r="B66">
        <v>11229</v>
      </c>
      <c r="C66">
        <v>4500</v>
      </c>
      <c r="D66">
        <v>70280</v>
      </c>
      <c r="E66">
        <v>38417</v>
      </c>
      <c r="F66" t="s">
        <v>11</v>
      </c>
      <c r="G66" t="s">
        <v>11</v>
      </c>
      <c r="H66" s="1" t="s">
        <v>141</v>
      </c>
      <c r="I66" t="b">
        <f t="shared" si="2"/>
        <v>0</v>
      </c>
      <c r="J66" t="b">
        <f t="shared" si="2"/>
        <v>0</v>
      </c>
      <c r="K66" t="b">
        <f t="shared" si="3"/>
        <v>0</v>
      </c>
      <c r="S66">
        <f t="shared" si="4"/>
        <v>0.54662777461582246</v>
      </c>
      <c r="T66">
        <f t="shared" si="5"/>
        <v>0.40074806305102861</v>
      </c>
      <c r="U66">
        <f t="shared" ref="U66:U97" si="8">IF(I66,$B66/$P$3,0)</f>
        <v>0</v>
      </c>
      <c r="V66">
        <f t="shared" ref="V66:V97" si="9">IF(J66,$B66/$P$4,0)</f>
        <v>0</v>
      </c>
    </row>
    <row r="67" spans="1:22" x14ac:dyDescent="0.25">
      <c r="A67" t="s">
        <v>142</v>
      </c>
      <c r="B67">
        <v>5622</v>
      </c>
      <c r="C67">
        <v>2846</v>
      </c>
      <c r="D67">
        <v>35316</v>
      </c>
      <c r="E67">
        <v>22469</v>
      </c>
      <c r="F67" t="s">
        <v>11</v>
      </c>
      <c r="G67" t="s">
        <v>11</v>
      </c>
      <c r="H67" s="1" t="s">
        <v>143</v>
      </c>
      <c r="I67" t="b">
        <f t="shared" ref="I67:J118" si="10">ISERROR(FIND("nicht",F67))</f>
        <v>0</v>
      </c>
      <c r="J67" t="b">
        <f t="shared" si="10"/>
        <v>0</v>
      </c>
      <c r="K67" t="b">
        <f t="shared" ref="K67:K118" si="11">I67&lt;&gt;J67</f>
        <v>0</v>
      </c>
      <c r="S67">
        <f t="shared" ref="S67:S118" si="12">E67/D67</f>
        <v>0.63622720579907122</v>
      </c>
      <c r="T67">
        <f t="shared" ref="T67:T118" si="13">C67/B67</f>
        <v>0.50622554251156171</v>
      </c>
      <c r="U67">
        <f t="shared" si="8"/>
        <v>0</v>
      </c>
      <c r="V67">
        <f t="shared" si="9"/>
        <v>0</v>
      </c>
    </row>
    <row r="68" spans="1:22" x14ac:dyDescent="0.25">
      <c r="A68" t="s">
        <v>144</v>
      </c>
      <c r="B68">
        <v>1984</v>
      </c>
      <c r="C68">
        <v>1089</v>
      </c>
      <c r="D68">
        <v>9206</v>
      </c>
      <c r="E68">
        <v>6578</v>
      </c>
      <c r="F68" t="s">
        <v>11</v>
      </c>
      <c r="G68" t="s">
        <v>11</v>
      </c>
      <c r="H68" s="1" t="s">
        <v>145</v>
      </c>
      <c r="I68" t="b">
        <f t="shared" si="10"/>
        <v>0</v>
      </c>
      <c r="J68" t="b">
        <f t="shared" si="10"/>
        <v>0</v>
      </c>
      <c r="K68" t="b">
        <f t="shared" si="11"/>
        <v>0</v>
      </c>
      <c r="S68">
        <f t="shared" si="12"/>
        <v>0.71453399956550079</v>
      </c>
      <c r="T68">
        <f t="shared" si="13"/>
        <v>0.54889112903225812</v>
      </c>
      <c r="U68">
        <f t="shared" si="8"/>
        <v>0</v>
      </c>
      <c r="V68">
        <f t="shared" si="9"/>
        <v>0</v>
      </c>
    </row>
    <row r="69" spans="1:22" x14ac:dyDescent="0.25">
      <c r="A69" t="s">
        <v>146</v>
      </c>
      <c r="B69">
        <v>6318</v>
      </c>
      <c r="C69">
        <v>2735</v>
      </c>
      <c r="D69">
        <v>37349</v>
      </c>
      <c r="E69">
        <v>22601</v>
      </c>
      <c r="F69" t="s">
        <v>11</v>
      </c>
      <c r="G69" t="s">
        <v>11</v>
      </c>
      <c r="H69" s="1" t="s">
        <v>147</v>
      </c>
      <c r="I69" t="b">
        <f t="shared" si="10"/>
        <v>0</v>
      </c>
      <c r="J69" t="b">
        <f t="shared" si="10"/>
        <v>0</v>
      </c>
      <c r="K69" t="b">
        <f t="shared" si="11"/>
        <v>0</v>
      </c>
      <c r="S69">
        <f t="shared" si="12"/>
        <v>0.60512999009344293</v>
      </c>
      <c r="T69">
        <f t="shared" si="13"/>
        <v>0.43289015511237733</v>
      </c>
      <c r="U69">
        <f t="shared" si="8"/>
        <v>0</v>
      </c>
      <c r="V69">
        <f t="shared" si="9"/>
        <v>0</v>
      </c>
    </row>
    <row r="70" spans="1:22" x14ac:dyDescent="0.25">
      <c r="A70" t="s">
        <v>148</v>
      </c>
      <c r="B70">
        <v>30619</v>
      </c>
      <c r="C70">
        <v>8180</v>
      </c>
      <c r="D70">
        <v>110341</v>
      </c>
      <c r="E70">
        <v>41939</v>
      </c>
      <c r="F70" t="s">
        <v>11</v>
      </c>
      <c r="G70" t="s">
        <v>11</v>
      </c>
      <c r="H70" s="1" t="s">
        <v>149</v>
      </c>
      <c r="I70" t="b">
        <f t="shared" si="10"/>
        <v>0</v>
      </c>
      <c r="J70" t="b">
        <f t="shared" si="10"/>
        <v>0</v>
      </c>
      <c r="K70" t="b">
        <f t="shared" si="11"/>
        <v>0</v>
      </c>
      <c r="S70">
        <f t="shared" si="12"/>
        <v>0.38008537171133122</v>
      </c>
      <c r="T70">
        <f t="shared" si="13"/>
        <v>0.26715438126653385</v>
      </c>
      <c r="U70">
        <f t="shared" si="8"/>
        <v>0</v>
      </c>
      <c r="V70">
        <f t="shared" si="9"/>
        <v>0</v>
      </c>
    </row>
    <row r="71" spans="1:22" x14ac:dyDescent="0.25">
      <c r="A71" t="s">
        <v>150</v>
      </c>
      <c r="B71">
        <v>6715</v>
      </c>
      <c r="C71">
        <v>3790</v>
      </c>
      <c r="D71">
        <v>28421</v>
      </c>
      <c r="E71">
        <v>19013</v>
      </c>
      <c r="F71" t="s">
        <v>11</v>
      </c>
      <c r="G71" t="s">
        <v>11</v>
      </c>
      <c r="H71" s="1" t="s">
        <v>151</v>
      </c>
      <c r="I71" t="b">
        <f t="shared" si="10"/>
        <v>0</v>
      </c>
      <c r="J71" t="b">
        <f t="shared" si="10"/>
        <v>0</v>
      </c>
      <c r="K71" t="b">
        <f t="shared" si="11"/>
        <v>0</v>
      </c>
      <c r="S71">
        <f t="shared" si="12"/>
        <v>0.66897716477252733</v>
      </c>
      <c r="T71">
        <f t="shared" si="13"/>
        <v>0.56440804169769176</v>
      </c>
      <c r="U71">
        <f t="shared" si="8"/>
        <v>0</v>
      </c>
      <c r="V71">
        <f t="shared" si="9"/>
        <v>0</v>
      </c>
    </row>
    <row r="72" spans="1:22" x14ac:dyDescent="0.25">
      <c r="A72" t="s">
        <v>152</v>
      </c>
      <c r="B72">
        <v>15499</v>
      </c>
      <c r="C72">
        <v>7596</v>
      </c>
      <c r="D72">
        <v>69229</v>
      </c>
      <c r="E72">
        <v>40094</v>
      </c>
      <c r="F72" t="s">
        <v>32</v>
      </c>
      <c r="G72" t="s">
        <v>32</v>
      </c>
      <c r="H72" s="1" t="s">
        <v>153</v>
      </c>
      <c r="I72" t="b">
        <f t="shared" si="10"/>
        <v>1</v>
      </c>
      <c r="J72" t="b">
        <f t="shared" si="10"/>
        <v>1</v>
      </c>
      <c r="K72" t="b">
        <f t="shared" si="11"/>
        <v>0</v>
      </c>
      <c r="S72">
        <f t="shared" si="12"/>
        <v>0.57915035606465504</v>
      </c>
      <c r="T72">
        <f t="shared" si="13"/>
        <v>0.49009613523453127</v>
      </c>
      <c r="U72">
        <f t="shared" si="8"/>
        <v>0.20449927431059506</v>
      </c>
      <c r="V72">
        <f t="shared" si="9"/>
        <v>0.16744995084216555</v>
      </c>
    </row>
    <row r="73" spans="1:22" x14ac:dyDescent="0.25">
      <c r="A73" t="s">
        <v>154</v>
      </c>
      <c r="B73">
        <v>6616</v>
      </c>
      <c r="C73">
        <v>3785</v>
      </c>
      <c r="D73">
        <v>37722</v>
      </c>
      <c r="E73">
        <v>26122</v>
      </c>
      <c r="F73" t="s">
        <v>32</v>
      </c>
      <c r="G73" t="s">
        <v>32</v>
      </c>
      <c r="H73" s="1" t="s">
        <v>155</v>
      </c>
      <c r="I73" t="b">
        <f t="shared" si="10"/>
        <v>1</v>
      </c>
      <c r="J73" t="b">
        <f t="shared" si="10"/>
        <v>1</v>
      </c>
      <c r="K73" t="b">
        <f t="shared" si="11"/>
        <v>0</v>
      </c>
      <c r="S73">
        <f t="shared" si="12"/>
        <v>0.69248714278140078</v>
      </c>
      <c r="T73">
        <f t="shared" si="13"/>
        <v>0.57209794437726724</v>
      </c>
      <c r="U73">
        <f t="shared" si="8"/>
        <v>8.7293838237234467E-2</v>
      </c>
      <c r="V73">
        <f t="shared" si="9"/>
        <v>7.1478732484145255E-2</v>
      </c>
    </row>
    <row r="74" spans="1:22" x14ac:dyDescent="0.25">
      <c r="A74" t="s">
        <v>156</v>
      </c>
      <c r="B74">
        <v>5893</v>
      </c>
      <c r="C74">
        <v>2861</v>
      </c>
      <c r="D74">
        <v>28087</v>
      </c>
      <c r="E74">
        <v>17064</v>
      </c>
      <c r="F74" t="s">
        <v>11</v>
      </c>
      <c r="G74" t="s">
        <v>11</v>
      </c>
      <c r="H74" s="1" t="s">
        <v>157</v>
      </c>
      <c r="I74" t="b">
        <f t="shared" si="10"/>
        <v>0</v>
      </c>
      <c r="J74" t="b">
        <f t="shared" si="10"/>
        <v>0</v>
      </c>
      <c r="K74" t="b">
        <f t="shared" si="11"/>
        <v>0</v>
      </c>
      <c r="S74">
        <f t="shared" si="12"/>
        <v>0.60754085519991452</v>
      </c>
      <c r="T74">
        <f t="shared" si="13"/>
        <v>0.48549126081791955</v>
      </c>
      <c r="U74">
        <f t="shared" si="8"/>
        <v>0</v>
      </c>
      <c r="V74">
        <f t="shared" si="9"/>
        <v>0</v>
      </c>
    </row>
    <row r="75" spans="1:22" x14ac:dyDescent="0.25">
      <c r="A75" t="s">
        <v>158</v>
      </c>
      <c r="B75">
        <v>8539</v>
      </c>
      <c r="C75">
        <v>3937</v>
      </c>
      <c r="D75">
        <v>33949</v>
      </c>
      <c r="E75">
        <v>20687</v>
      </c>
      <c r="F75" t="s">
        <v>11</v>
      </c>
      <c r="G75" t="s">
        <v>11</v>
      </c>
      <c r="H75" s="1" t="s">
        <v>159</v>
      </c>
      <c r="I75" t="b">
        <f t="shared" si="10"/>
        <v>0</v>
      </c>
      <c r="J75" t="b">
        <f t="shared" si="10"/>
        <v>0</v>
      </c>
      <c r="K75" t="b">
        <f t="shared" si="11"/>
        <v>0</v>
      </c>
      <c r="S75">
        <f t="shared" si="12"/>
        <v>0.60935520928451503</v>
      </c>
      <c r="T75">
        <f t="shared" si="13"/>
        <v>0.46106101417027756</v>
      </c>
      <c r="U75">
        <f t="shared" si="8"/>
        <v>0</v>
      </c>
      <c r="V75">
        <f t="shared" si="9"/>
        <v>0</v>
      </c>
    </row>
    <row r="76" spans="1:22" x14ac:dyDescent="0.25">
      <c r="A76" t="s">
        <v>160</v>
      </c>
      <c r="B76">
        <v>3213</v>
      </c>
      <c r="C76">
        <v>1751</v>
      </c>
      <c r="D76">
        <v>12996</v>
      </c>
      <c r="E76">
        <v>8556</v>
      </c>
      <c r="F76" t="s">
        <v>11</v>
      </c>
      <c r="G76" t="s">
        <v>11</v>
      </c>
      <c r="H76" s="1" t="s">
        <v>161</v>
      </c>
      <c r="I76" t="b">
        <f t="shared" si="10"/>
        <v>0</v>
      </c>
      <c r="J76" t="b">
        <f t="shared" si="10"/>
        <v>0</v>
      </c>
      <c r="K76" t="b">
        <f t="shared" si="11"/>
        <v>0</v>
      </c>
      <c r="S76">
        <f t="shared" si="12"/>
        <v>0.65835641735918748</v>
      </c>
      <c r="T76">
        <f t="shared" si="13"/>
        <v>0.544973544973545</v>
      </c>
      <c r="U76">
        <f t="shared" si="8"/>
        <v>0</v>
      </c>
      <c r="V76">
        <f t="shared" si="9"/>
        <v>0</v>
      </c>
    </row>
    <row r="77" spans="1:22" x14ac:dyDescent="0.25">
      <c r="A77" t="s">
        <v>162</v>
      </c>
      <c r="B77">
        <v>4533</v>
      </c>
      <c r="C77">
        <v>2466</v>
      </c>
      <c r="D77">
        <v>25631</v>
      </c>
      <c r="E77">
        <v>17292</v>
      </c>
      <c r="F77" t="s">
        <v>11</v>
      </c>
      <c r="G77" t="s">
        <v>11</v>
      </c>
      <c r="H77" s="1" t="s">
        <v>163</v>
      </c>
      <c r="I77" t="b">
        <f t="shared" si="10"/>
        <v>0</v>
      </c>
      <c r="J77" t="b">
        <f t="shared" si="10"/>
        <v>0</v>
      </c>
      <c r="K77" t="b">
        <f t="shared" si="11"/>
        <v>0</v>
      </c>
      <c r="S77">
        <f t="shared" si="12"/>
        <v>0.6746517888494401</v>
      </c>
      <c r="T77">
        <f t="shared" si="13"/>
        <v>0.54401058901389809</v>
      </c>
      <c r="U77">
        <f t="shared" si="8"/>
        <v>0</v>
      </c>
      <c r="V77">
        <f t="shared" si="9"/>
        <v>0</v>
      </c>
    </row>
    <row r="78" spans="1:22" x14ac:dyDescent="0.25">
      <c r="A78" t="s">
        <v>164</v>
      </c>
      <c r="B78">
        <v>7633</v>
      </c>
      <c r="C78">
        <v>3680</v>
      </c>
      <c r="D78">
        <v>43683</v>
      </c>
      <c r="E78">
        <v>27160</v>
      </c>
      <c r="F78" t="s">
        <v>11</v>
      </c>
      <c r="G78" t="s">
        <v>11</v>
      </c>
      <c r="H78" s="1" t="s">
        <v>165</v>
      </c>
      <c r="I78" t="b">
        <f t="shared" si="10"/>
        <v>0</v>
      </c>
      <c r="J78" t="b">
        <f t="shared" si="10"/>
        <v>0</v>
      </c>
      <c r="K78" t="b">
        <f t="shared" si="11"/>
        <v>0</v>
      </c>
      <c r="S78">
        <f t="shared" si="12"/>
        <v>0.62175216903600938</v>
      </c>
      <c r="T78">
        <f t="shared" si="13"/>
        <v>0.48211712301847243</v>
      </c>
      <c r="U78">
        <f t="shared" si="8"/>
        <v>0</v>
      </c>
      <c r="V78">
        <f t="shared" si="9"/>
        <v>0</v>
      </c>
    </row>
    <row r="79" spans="1:22" x14ac:dyDescent="0.25">
      <c r="A79" t="s">
        <v>166</v>
      </c>
      <c r="B79">
        <v>7166</v>
      </c>
      <c r="C79">
        <v>3546</v>
      </c>
      <c r="D79">
        <v>32568</v>
      </c>
      <c r="E79">
        <v>20418</v>
      </c>
      <c r="F79" t="s">
        <v>11</v>
      </c>
      <c r="G79" t="s">
        <v>11</v>
      </c>
      <c r="H79" s="1" t="s">
        <v>167</v>
      </c>
      <c r="I79" t="b">
        <f t="shared" si="10"/>
        <v>0</v>
      </c>
      <c r="J79" t="b">
        <f t="shared" si="10"/>
        <v>0</v>
      </c>
      <c r="K79" t="b">
        <f t="shared" si="11"/>
        <v>0</v>
      </c>
      <c r="S79">
        <f t="shared" si="12"/>
        <v>0.62693441414885775</v>
      </c>
      <c r="T79">
        <f t="shared" si="13"/>
        <v>0.49483672899804632</v>
      </c>
      <c r="U79">
        <f t="shared" si="8"/>
        <v>0</v>
      </c>
      <c r="V79">
        <f t="shared" si="9"/>
        <v>0</v>
      </c>
    </row>
    <row r="80" spans="1:22" x14ac:dyDescent="0.25">
      <c r="A80" t="s">
        <v>168</v>
      </c>
      <c r="B80">
        <v>11291</v>
      </c>
      <c r="C80">
        <v>5263</v>
      </c>
      <c r="D80">
        <v>45231</v>
      </c>
      <c r="E80">
        <v>26559</v>
      </c>
      <c r="F80" t="s">
        <v>11</v>
      </c>
      <c r="G80" t="s">
        <v>11</v>
      </c>
      <c r="H80" s="1" t="s">
        <v>169</v>
      </c>
      <c r="I80" t="b">
        <f t="shared" si="10"/>
        <v>0</v>
      </c>
      <c r="J80" t="b">
        <f t="shared" si="10"/>
        <v>0</v>
      </c>
      <c r="K80" t="b">
        <f t="shared" si="11"/>
        <v>0</v>
      </c>
      <c r="S80">
        <f t="shared" si="12"/>
        <v>0.58718577966438945</v>
      </c>
      <c r="T80">
        <f t="shared" si="13"/>
        <v>0.46612346116375875</v>
      </c>
      <c r="U80">
        <f t="shared" si="8"/>
        <v>0</v>
      </c>
      <c r="V80">
        <f t="shared" si="9"/>
        <v>0</v>
      </c>
    </row>
    <row r="81" spans="1:22" x14ac:dyDescent="0.25">
      <c r="A81" t="s">
        <v>170</v>
      </c>
      <c r="B81">
        <v>7062</v>
      </c>
      <c r="C81">
        <v>3917</v>
      </c>
      <c r="D81">
        <v>47547</v>
      </c>
      <c r="E81">
        <v>33314</v>
      </c>
      <c r="F81" t="s">
        <v>11</v>
      </c>
      <c r="G81" t="s">
        <v>11</v>
      </c>
      <c r="H81" s="1" t="s">
        <v>171</v>
      </c>
      <c r="I81" t="b">
        <f t="shared" si="10"/>
        <v>0</v>
      </c>
      <c r="J81" t="b">
        <f t="shared" si="10"/>
        <v>0</v>
      </c>
      <c r="K81" t="b">
        <f t="shared" si="11"/>
        <v>0</v>
      </c>
      <c r="S81">
        <f t="shared" si="12"/>
        <v>0.70065408963762177</v>
      </c>
      <c r="T81">
        <f t="shared" si="13"/>
        <v>0.55465873690172751</v>
      </c>
      <c r="U81">
        <f t="shared" si="8"/>
        <v>0</v>
      </c>
      <c r="V81">
        <f t="shared" si="9"/>
        <v>0</v>
      </c>
    </row>
    <row r="82" spans="1:22" x14ac:dyDescent="0.25">
      <c r="A82" t="s">
        <v>172</v>
      </c>
      <c r="B82">
        <v>7394</v>
      </c>
      <c r="C82">
        <v>4201</v>
      </c>
      <c r="D82">
        <v>41777</v>
      </c>
      <c r="E82">
        <v>28764</v>
      </c>
      <c r="F82" t="s">
        <v>32</v>
      </c>
      <c r="G82" t="s">
        <v>32</v>
      </c>
      <c r="H82" s="1" t="s">
        <v>173</v>
      </c>
      <c r="I82" t="b">
        <f t="shared" si="10"/>
        <v>1</v>
      </c>
      <c r="J82" t="b">
        <f t="shared" si="10"/>
        <v>1</v>
      </c>
      <c r="K82" t="b">
        <f t="shared" si="11"/>
        <v>0</v>
      </c>
      <c r="S82">
        <f t="shared" si="12"/>
        <v>0.68851281805778297</v>
      </c>
      <c r="T82">
        <f t="shared" si="13"/>
        <v>0.56816337571003517</v>
      </c>
      <c r="U82">
        <f t="shared" si="8"/>
        <v>9.7559044728856056E-2</v>
      </c>
      <c r="V82">
        <f t="shared" si="9"/>
        <v>7.9884181981222782E-2</v>
      </c>
    </row>
    <row r="83" spans="1:22" x14ac:dyDescent="0.25">
      <c r="A83" t="s">
        <v>174</v>
      </c>
      <c r="B83">
        <v>11631</v>
      </c>
      <c r="C83">
        <v>2726</v>
      </c>
      <c r="D83">
        <v>49277</v>
      </c>
      <c r="E83">
        <v>19775</v>
      </c>
      <c r="F83" t="s">
        <v>11</v>
      </c>
      <c r="G83" t="s">
        <v>11</v>
      </c>
      <c r="H83" s="1" t="s">
        <v>175</v>
      </c>
      <c r="I83" t="b">
        <f t="shared" si="10"/>
        <v>0</v>
      </c>
      <c r="J83" t="b">
        <f t="shared" si="10"/>
        <v>0</v>
      </c>
      <c r="K83" t="b">
        <f t="shared" si="11"/>
        <v>0</v>
      </c>
      <c r="S83">
        <f t="shared" si="12"/>
        <v>0.40130283905270209</v>
      </c>
      <c r="T83">
        <f t="shared" si="13"/>
        <v>0.23437365660734244</v>
      </c>
      <c r="U83">
        <f t="shared" si="8"/>
        <v>0</v>
      </c>
      <c r="V83">
        <f t="shared" si="9"/>
        <v>0</v>
      </c>
    </row>
    <row r="84" spans="1:22" x14ac:dyDescent="0.25">
      <c r="A84" t="s">
        <v>176</v>
      </c>
      <c r="B84">
        <v>3237</v>
      </c>
      <c r="C84">
        <v>1422</v>
      </c>
      <c r="D84">
        <v>23611</v>
      </c>
      <c r="E84">
        <v>12827</v>
      </c>
      <c r="F84" t="s">
        <v>11</v>
      </c>
      <c r="G84" t="s">
        <v>11</v>
      </c>
      <c r="H84" s="1" t="s">
        <v>177</v>
      </c>
      <c r="I84" t="b">
        <f t="shared" si="10"/>
        <v>0</v>
      </c>
      <c r="J84" t="b">
        <f t="shared" si="10"/>
        <v>0</v>
      </c>
      <c r="K84" t="b">
        <f t="shared" si="11"/>
        <v>0</v>
      </c>
      <c r="S84">
        <f t="shared" si="12"/>
        <v>0.54326373300580233</v>
      </c>
      <c r="T84">
        <f t="shared" si="13"/>
        <v>0.43929564411492122</v>
      </c>
      <c r="U84">
        <f t="shared" si="8"/>
        <v>0</v>
      </c>
      <c r="V84">
        <f t="shared" si="9"/>
        <v>0</v>
      </c>
    </row>
    <row r="85" spans="1:22" x14ac:dyDescent="0.25">
      <c r="A85" t="s">
        <v>178</v>
      </c>
      <c r="B85">
        <v>13549</v>
      </c>
      <c r="C85">
        <v>5208</v>
      </c>
      <c r="D85">
        <v>75327</v>
      </c>
      <c r="E85">
        <v>37765</v>
      </c>
      <c r="F85" t="s">
        <v>32</v>
      </c>
      <c r="G85" t="s">
        <v>32</v>
      </c>
      <c r="H85" s="1" t="s">
        <v>179</v>
      </c>
      <c r="I85" t="b">
        <f t="shared" si="10"/>
        <v>1</v>
      </c>
      <c r="J85" t="b">
        <f t="shared" si="10"/>
        <v>1</v>
      </c>
      <c r="K85" t="b">
        <f t="shared" si="11"/>
        <v>0</v>
      </c>
      <c r="S85">
        <f t="shared" si="12"/>
        <v>0.50134745841464545</v>
      </c>
      <c r="T85">
        <f t="shared" si="13"/>
        <v>0.3843826112628238</v>
      </c>
      <c r="U85">
        <f t="shared" si="8"/>
        <v>0.17877028631745612</v>
      </c>
      <c r="V85">
        <f t="shared" si="9"/>
        <v>0.14638230750116143</v>
      </c>
    </row>
    <row r="86" spans="1:22" x14ac:dyDescent="0.25">
      <c r="A86" t="s">
        <v>180</v>
      </c>
      <c r="B86">
        <v>4183</v>
      </c>
      <c r="C86">
        <v>1710</v>
      </c>
      <c r="D86">
        <v>24822</v>
      </c>
      <c r="E86">
        <v>13533</v>
      </c>
      <c r="F86" t="s">
        <v>11</v>
      </c>
      <c r="G86" t="s">
        <v>11</v>
      </c>
      <c r="H86" s="1" t="s">
        <v>181</v>
      </c>
      <c r="I86" t="b">
        <f t="shared" si="10"/>
        <v>0</v>
      </c>
      <c r="J86" t="b">
        <f t="shared" si="10"/>
        <v>0</v>
      </c>
      <c r="K86" t="b">
        <f t="shared" si="11"/>
        <v>0</v>
      </c>
      <c r="S86">
        <f t="shared" si="12"/>
        <v>0.54520183708000969</v>
      </c>
      <c r="T86">
        <f t="shared" si="13"/>
        <v>0.40879751374611523</v>
      </c>
      <c r="U86">
        <f t="shared" si="8"/>
        <v>0</v>
      </c>
      <c r="V86">
        <f t="shared" si="9"/>
        <v>0</v>
      </c>
    </row>
    <row r="87" spans="1:22" x14ac:dyDescent="0.25">
      <c r="A87" t="s">
        <v>182</v>
      </c>
      <c r="B87">
        <v>5256</v>
      </c>
      <c r="C87">
        <v>2198</v>
      </c>
      <c r="D87">
        <v>42905</v>
      </c>
      <c r="E87">
        <v>23916</v>
      </c>
      <c r="F87" t="s">
        <v>11</v>
      </c>
      <c r="G87" t="s">
        <v>32</v>
      </c>
      <c r="H87" s="1" t="s">
        <v>183</v>
      </c>
      <c r="I87" t="b">
        <f t="shared" si="10"/>
        <v>0</v>
      </c>
      <c r="J87" t="b">
        <f t="shared" si="10"/>
        <v>1</v>
      </c>
      <c r="K87" t="b">
        <f t="shared" si="11"/>
        <v>1</v>
      </c>
      <c r="S87">
        <f t="shared" si="12"/>
        <v>0.5574175504020511</v>
      </c>
      <c r="T87">
        <f t="shared" si="13"/>
        <v>0.41818873668188739</v>
      </c>
      <c r="U87">
        <f t="shared" si="8"/>
        <v>0</v>
      </c>
      <c r="V87">
        <f t="shared" si="9"/>
        <v>5.6785401743752635E-2</v>
      </c>
    </row>
    <row r="88" spans="1:22" x14ac:dyDescent="0.25">
      <c r="A88" t="s">
        <v>184</v>
      </c>
      <c r="B88">
        <v>2390</v>
      </c>
      <c r="C88">
        <v>838</v>
      </c>
      <c r="D88">
        <v>17899</v>
      </c>
      <c r="E88">
        <v>8156</v>
      </c>
      <c r="F88" t="s">
        <v>11</v>
      </c>
      <c r="G88" t="s">
        <v>11</v>
      </c>
      <c r="H88" s="1" t="s">
        <v>185</v>
      </c>
      <c r="I88" t="b">
        <f t="shared" si="10"/>
        <v>0</v>
      </c>
      <c r="J88" t="b">
        <f t="shared" si="10"/>
        <v>0</v>
      </c>
      <c r="K88" t="b">
        <f t="shared" si="11"/>
        <v>0</v>
      </c>
      <c r="S88">
        <f t="shared" si="12"/>
        <v>0.4556679144086262</v>
      </c>
      <c r="T88">
        <f t="shared" si="13"/>
        <v>0.35062761506276152</v>
      </c>
      <c r="U88">
        <f t="shared" si="8"/>
        <v>0</v>
      </c>
      <c r="V88">
        <f t="shared" si="9"/>
        <v>0</v>
      </c>
    </row>
    <row r="89" spans="1:22" x14ac:dyDescent="0.25">
      <c r="A89" t="s">
        <v>186</v>
      </c>
      <c r="B89">
        <v>3064</v>
      </c>
      <c r="C89">
        <v>1058</v>
      </c>
      <c r="D89">
        <v>21235</v>
      </c>
      <c r="E89">
        <v>11251</v>
      </c>
      <c r="F89" t="s">
        <v>11</v>
      </c>
      <c r="G89" t="s">
        <v>11</v>
      </c>
      <c r="H89" s="1" t="s">
        <v>187</v>
      </c>
      <c r="I89" t="b">
        <f t="shared" si="10"/>
        <v>0</v>
      </c>
      <c r="J89" t="b">
        <f t="shared" si="10"/>
        <v>0</v>
      </c>
      <c r="K89" t="b">
        <f t="shared" si="11"/>
        <v>0</v>
      </c>
      <c r="S89">
        <f t="shared" si="12"/>
        <v>0.52983282316929592</v>
      </c>
      <c r="T89">
        <f t="shared" si="13"/>
        <v>0.34530026109660572</v>
      </c>
      <c r="U89">
        <f t="shared" si="8"/>
        <v>0</v>
      </c>
      <c r="V89">
        <f t="shared" si="9"/>
        <v>0</v>
      </c>
    </row>
    <row r="90" spans="1:22" x14ac:dyDescent="0.25">
      <c r="A90" t="s">
        <v>188</v>
      </c>
      <c r="B90">
        <v>2130</v>
      </c>
      <c r="C90">
        <v>777</v>
      </c>
      <c r="D90">
        <v>11895</v>
      </c>
      <c r="E90">
        <v>5644</v>
      </c>
      <c r="F90" t="s">
        <v>11</v>
      </c>
      <c r="G90" t="s">
        <v>32</v>
      </c>
      <c r="H90" s="1" t="s">
        <v>189</v>
      </c>
      <c r="I90" t="b">
        <f t="shared" si="10"/>
        <v>0</v>
      </c>
      <c r="J90" t="b">
        <f t="shared" si="10"/>
        <v>1</v>
      </c>
      <c r="K90" t="b">
        <f t="shared" si="11"/>
        <v>1</v>
      </c>
      <c r="S90">
        <f t="shared" si="12"/>
        <v>0.47448507776376631</v>
      </c>
      <c r="T90">
        <f t="shared" si="13"/>
        <v>0.36478873239436621</v>
      </c>
      <c r="U90">
        <f t="shared" si="8"/>
        <v>0</v>
      </c>
      <c r="V90">
        <f t="shared" si="9"/>
        <v>2.3012348880173727E-2</v>
      </c>
    </row>
    <row r="91" spans="1:22" x14ac:dyDescent="0.25">
      <c r="A91" t="s">
        <v>190</v>
      </c>
      <c r="B91">
        <v>4854</v>
      </c>
      <c r="C91">
        <v>2217</v>
      </c>
      <c r="D91">
        <v>31603</v>
      </c>
      <c r="E91">
        <v>18566</v>
      </c>
      <c r="F91" t="s">
        <v>32</v>
      </c>
      <c r="G91" t="s">
        <v>32</v>
      </c>
      <c r="H91" s="1" t="s">
        <v>191</v>
      </c>
      <c r="I91" t="b">
        <f t="shared" si="10"/>
        <v>1</v>
      </c>
      <c r="J91" t="b">
        <f t="shared" si="10"/>
        <v>1</v>
      </c>
      <c r="K91" t="b">
        <f t="shared" si="11"/>
        <v>0</v>
      </c>
      <c r="S91">
        <f t="shared" si="12"/>
        <v>0.58747587254374589</v>
      </c>
      <c r="T91">
        <f t="shared" si="13"/>
        <v>0.45673671199011123</v>
      </c>
      <c r="U91">
        <f t="shared" si="8"/>
        <v>6.4045388573690465E-2</v>
      </c>
      <c r="V91">
        <f t="shared" si="9"/>
        <v>5.2442226039607166E-2</v>
      </c>
    </row>
    <row r="92" spans="1:22" x14ac:dyDescent="0.25">
      <c r="A92" t="s">
        <v>192</v>
      </c>
      <c r="B92">
        <v>5240</v>
      </c>
      <c r="C92">
        <v>1870</v>
      </c>
      <c r="D92">
        <v>23837</v>
      </c>
      <c r="E92">
        <v>11078</v>
      </c>
      <c r="F92" t="s">
        <v>11</v>
      </c>
      <c r="G92" t="s">
        <v>11</v>
      </c>
      <c r="H92" s="1" t="s">
        <v>193</v>
      </c>
      <c r="I92" t="b">
        <f t="shared" si="10"/>
        <v>0</v>
      </c>
      <c r="J92" t="b">
        <f t="shared" si="10"/>
        <v>0</v>
      </c>
      <c r="K92" t="b">
        <f t="shared" si="11"/>
        <v>0</v>
      </c>
      <c r="S92">
        <f t="shared" si="12"/>
        <v>0.46473969039728152</v>
      </c>
      <c r="T92">
        <f t="shared" si="13"/>
        <v>0.3568702290076336</v>
      </c>
      <c r="U92">
        <f t="shared" si="8"/>
        <v>0</v>
      </c>
      <c r="V92">
        <f t="shared" si="9"/>
        <v>0</v>
      </c>
    </row>
    <row r="93" spans="1:22" x14ac:dyDescent="0.25">
      <c r="A93" t="s">
        <v>194</v>
      </c>
      <c r="B93">
        <v>9383</v>
      </c>
      <c r="C93">
        <v>2718</v>
      </c>
      <c r="D93">
        <v>49000</v>
      </c>
      <c r="E93">
        <v>21149</v>
      </c>
      <c r="F93" t="s">
        <v>11</v>
      </c>
      <c r="G93" t="s">
        <v>32</v>
      </c>
      <c r="H93" s="1" t="s">
        <v>195</v>
      </c>
      <c r="I93" t="b">
        <f t="shared" si="10"/>
        <v>0</v>
      </c>
      <c r="J93" t="b">
        <f t="shared" si="10"/>
        <v>1</v>
      </c>
      <c r="K93" t="b">
        <f t="shared" si="11"/>
        <v>1</v>
      </c>
      <c r="S93">
        <f t="shared" si="12"/>
        <v>0.43161224489795919</v>
      </c>
      <c r="T93">
        <f t="shared" si="13"/>
        <v>0.2896728125333049</v>
      </c>
      <c r="U93">
        <f t="shared" si="8"/>
        <v>0</v>
      </c>
      <c r="V93">
        <f t="shared" si="9"/>
        <v>0.10137317818904698</v>
      </c>
    </row>
    <row r="94" spans="1:22" x14ac:dyDescent="0.25">
      <c r="A94" t="s">
        <v>196</v>
      </c>
      <c r="B94">
        <v>6273</v>
      </c>
      <c r="C94">
        <v>1987</v>
      </c>
      <c r="D94">
        <v>30562</v>
      </c>
      <c r="E94">
        <v>13498</v>
      </c>
      <c r="F94" t="s">
        <v>11</v>
      </c>
      <c r="G94" t="s">
        <v>11</v>
      </c>
      <c r="H94" s="1" t="s">
        <v>197</v>
      </c>
      <c r="I94" t="b">
        <f t="shared" si="10"/>
        <v>0</v>
      </c>
      <c r="J94" t="b">
        <f t="shared" si="10"/>
        <v>0</v>
      </c>
      <c r="K94" t="b">
        <f t="shared" si="11"/>
        <v>0</v>
      </c>
      <c r="S94">
        <f t="shared" si="12"/>
        <v>0.44165957725279759</v>
      </c>
      <c r="T94">
        <f t="shared" si="13"/>
        <v>0.31675434401402836</v>
      </c>
      <c r="U94">
        <f t="shared" si="8"/>
        <v>0</v>
      </c>
      <c r="V94">
        <f t="shared" si="9"/>
        <v>0</v>
      </c>
    </row>
    <row r="95" spans="1:22" x14ac:dyDescent="0.25">
      <c r="A95" t="s">
        <v>198</v>
      </c>
      <c r="B95">
        <v>7990</v>
      </c>
      <c r="C95">
        <v>2311</v>
      </c>
      <c r="D95">
        <v>39709</v>
      </c>
      <c r="E95">
        <v>16606</v>
      </c>
      <c r="F95" t="s">
        <v>11</v>
      </c>
      <c r="G95" t="s">
        <v>11</v>
      </c>
      <c r="H95" s="1" t="s">
        <v>199</v>
      </c>
      <c r="I95" t="b">
        <f t="shared" si="10"/>
        <v>0</v>
      </c>
      <c r="J95" t="b">
        <f t="shared" si="10"/>
        <v>0</v>
      </c>
      <c r="K95" t="b">
        <f t="shared" si="11"/>
        <v>0</v>
      </c>
      <c r="S95">
        <f t="shared" si="12"/>
        <v>0.4181923493414591</v>
      </c>
      <c r="T95">
        <f t="shared" si="13"/>
        <v>0.28923654568210261</v>
      </c>
      <c r="U95">
        <f t="shared" si="8"/>
        <v>0</v>
      </c>
      <c r="V95">
        <f t="shared" si="9"/>
        <v>0</v>
      </c>
    </row>
    <row r="96" spans="1:22" x14ac:dyDescent="0.25">
      <c r="A96" t="s">
        <v>200</v>
      </c>
      <c r="B96">
        <v>3236</v>
      </c>
      <c r="C96">
        <v>796</v>
      </c>
      <c r="D96">
        <v>5270</v>
      </c>
      <c r="E96">
        <v>1514</v>
      </c>
      <c r="F96" t="s">
        <v>11</v>
      </c>
      <c r="G96" t="s">
        <v>11</v>
      </c>
      <c r="H96" s="1" t="s">
        <v>201</v>
      </c>
      <c r="I96" t="b">
        <f t="shared" si="10"/>
        <v>0</v>
      </c>
      <c r="J96" t="b">
        <f t="shared" si="10"/>
        <v>0</v>
      </c>
      <c r="K96" t="b">
        <f t="shared" si="11"/>
        <v>0</v>
      </c>
      <c r="S96">
        <f t="shared" si="12"/>
        <v>0.2872865275142315</v>
      </c>
      <c r="T96">
        <f t="shared" si="13"/>
        <v>0.24598269468479605</v>
      </c>
      <c r="U96">
        <f t="shared" si="8"/>
        <v>0</v>
      </c>
      <c r="V96">
        <f t="shared" si="9"/>
        <v>0</v>
      </c>
    </row>
    <row r="97" spans="1:22" x14ac:dyDescent="0.25">
      <c r="A97" t="s">
        <v>202</v>
      </c>
      <c r="B97">
        <v>9604</v>
      </c>
      <c r="C97">
        <v>2101</v>
      </c>
      <c r="D97">
        <v>31317</v>
      </c>
      <c r="E97">
        <v>9703</v>
      </c>
      <c r="F97" t="s">
        <v>11</v>
      </c>
      <c r="G97" t="s">
        <v>11</v>
      </c>
      <c r="H97" s="1" t="s">
        <v>203</v>
      </c>
      <c r="I97" t="b">
        <f t="shared" si="10"/>
        <v>0</v>
      </c>
      <c r="J97" t="b">
        <f t="shared" si="10"/>
        <v>0</v>
      </c>
      <c r="K97" t="b">
        <f t="shared" si="11"/>
        <v>0</v>
      </c>
      <c r="S97">
        <f t="shared" si="12"/>
        <v>0.30983172079062488</v>
      </c>
      <c r="T97">
        <f t="shared" si="13"/>
        <v>0.21876301541024573</v>
      </c>
      <c r="U97">
        <f t="shared" si="8"/>
        <v>0</v>
      </c>
      <c r="V97">
        <f t="shared" si="9"/>
        <v>0</v>
      </c>
    </row>
    <row r="98" spans="1:22" x14ac:dyDescent="0.25">
      <c r="A98" t="s">
        <v>204</v>
      </c>
      <c r="B98">
        <v>11349</v>
      </c>
      <c r="C98">
        <v>2757</v>
      </c>
      <c r="D98">
        <v>28534</v>
      </c>
      <c r="E98">
        <v>8638</v>
      </c>
      <c r="F98" t="s">
        <v>11</v>
      </c>
      <c r="G98" t="s">
        <v>11</v>
      </c>
      <c r="H98" s="1" t="s">
        <v>205</v>
      </c>
      <c r="I98" t="b">
        <f t="shared" si="10"/>
        <v>0</v>
      </c>
      <c r="J98" t="b">
        <f t="shared" si="10"/>
        <v>0</v>
      </c>
      <c r="K98" t="b">
        <f t="shared" si="11"/>
        <v>0</v>
      </c>
      <c r="S98">
        <f t="shared" si="12"/>
        <v>0.30272657180906987</v>
      </c>
      <c r="T98">
        <f t="shared" si="13"/>
        <v>0.24292889241342849</v>
      </c>
      <c r="U98">
        <f t="shared" ref="U98:U118" si="14">IF(I98,$B98/$P$3,0)</f>
        <v>0</v>
      </c>
      <c r="V98">
        <f t="shared" ref="V98:V118" si="15">IF(J98,$B98/$P$4,0)</f>
        <v>0</v>
      </c>
    </row>
    <row r="99" spans="1:22" x14ac:dyDescent="0.25">
      <c r="A99" t="s">
        <v>206</v>
      </c>
      <c r="B99">
        <v>4785</v>
      </c>
      <c r="C99">
        <v>1210</v>
      </c>
      <c r="D99">
        <v>10242</v>
      </c>
      <c r="E99">
        <v>2567</v>
      </c>
      <c r="F99" t="s">
        <v>11</v>
      </c>
      <c r="G99" t="s">
        <v>11</v>
      </c>
      <c r="H99" s="1" t="s">
        <v>207</v>
      </c>
      <c r="I99" t="b">
        <f t="shared" si="10"/>
        <v>0</v>
      </c>
      <c r="J99" t="b">
        <f t="shared" si="10"/>
        <v>0</v>
      </c>
      <c r="K99" t="b">
        <f t="shared" si="11"/>
        <v>0</v>
      </c>
      <c r="S99">
        <f t="shared" si="12"/>
        <v>0.25063464167154853</v>
      </c>
      <c r="T99">
        <f t="shared" si="13"/>
        <v>0.25287356321839083</v>
      </c>
      <c r="U99">
        <f t="shared" si="14"/>
        <v>0</v>
      </c>
      <c r="V99">
        <f t="shared" si="15"/>
        <v>0</v>
      </c>
    </row>
    <row r="100" spans="1:22" x14ac:dyDescent="0.25">
      <c r="A100" t="s">
        <v>208</v>
      </c>
      <c r="B100">
        <v>5684</v>
      </c>
      <c r="C100">
        <v>1179</v>
      </c>
      <c r="D100">
        <v>16042</v>
      </c>
      <c r="E100">
        <v>4406</v>
      </c>
      <c r="F100" t="s">
        <v>11</v>
      </c>
      <c r="G100" t="s">
        <v>11</v>
      </c>
      <c r="H100" s="1" t="s">
        <v>209</v>
      </c>
      <c r="I100" t="b">
        <f t="shared" si="10"/>
        <v>0</v>
      </c>
      <c r="J100" t="b">
        <f t="shared" si="10"/>
        <v>0</v>
      </c>
      <c r="K100" t="b">
        <f t="shared" si="11"/>
        <v>0</v>
      </c>
      <c r="S100">
        <f t="shared" si="12"/>
        <v>0.27465403316294729</v>
      </c>
      <c r="T100">
        <f t="shared" si="13"/>
        <v>0.20742434904996482</v>
      </c>
      <c r="U100">
        <f t="shared" si="14"/>
        <v>0</v>
      </c>
      <c r="V100">
        <f t="shared" si="15"/>
        <v>0</v>
      </c>
    </row>
    <row r="101" spans="1:22" x14ac:dyDescent="0.25">
      <c r="A101" t="s">
        <v>210</v>
      </c>
      <c r="B101">
        <v>4333</v>
      </c>
      <c r="C101">
        <v>771</v>
      </c>
      <c r="D101">
        <v>10587</v>
      </c>
      <c r="E101">
        <v>2465</v>
      </c>
      <c r="F101" t="s">
        <v>11</v>
      </c>
      <c r="G101" t="s">
        <v>11</v>
      </c>
      <c r="H101" s="1" t="s">
        <v>211</v>
      </c>
      <c r="I101" t="b">
        <f t="shared" si="10"/>
        <v>0</v>
      </c>
      <c r="J101" t="b">
        <f t="shared" si="10"/>
        <v>0</v>
      </c>
      <c r="K101" t="b">
        <f t="shared" si="11"/>
        <v>0</v>
      </c>
      <c r="S101">
        <f t="shared" si="12"/>
        <v>0.23283271937281572</v>
      </c>
      <c r="T101">
        <f t="shared" si="13"/>
        <v>0.17793676436648972</v>
      </c>
      <c r="U101">
        <f t="shared" si="14"/>
        <v>0</v>
      </c>
      <c r="V101">
        <f t="shared" si="15"/>
        <v>0</v>
      </c>
    </row>
    <row r="102" spans="1:22" x14ac:dyDescent="0.25">
      <c r="A102" t="s">
        <v>212</v>
      </c>
      <c r="B102">
        <v>5020</v>
      </c>
      <c r="C102">
        <v>848</v>
      </c>
      <c r="D102">
        <v>10917</v>
      </c>
      <c r="E102">
        <v>2182</v>
      </c>
      <c r="F102" t="s">
        <v>11</v>
      </c>
      <c r="G102" t="s">
        <v>11</v>
      </c>
      <c r="H102" s="1" t="s">
        <v>213</v>
      </c>
      <c r="I102" t="b">
        <f t="shared" si="10"/>
        <v>0</v>
      </c>
      <c r="J102" t="b">
        <f t="shared" si="10"/>
        <v>0</v>
      </c>
      <c r="K102" t="b">
        <f t="shared" si="11"/>
        <v>0</v>
      </c>
      <c r="S102">
        <f t="shared" si="12"/>
        <v>0.19987175964092699</v>
      </c>
      <c r="T102">
        <f t="shared" si="13"/>
        <v>0.16892430278884463</v>
      </c>
      <c r="U102">
        <f t="shared" si="14"/>
        <v>0</v>
      </c>
      <c r="V102">
        <f t="shared" si="15"/>
        <v>0</v>
      </c>
    </row>
    <row r="103" spans="1:22" x14ac:dyDescent="0.25">
      <c r="A103" t="s">
        <v>214</v>
      </c>
      <c r="B103">
        <v>4129</v>
      </c>
      <c r="C103">
        <v>784</v>
      </c>
      <c r="D103">
        <v>8445</v>
      </c>
      <c r="E103">
        <v>1880</v>
      </c>
      <c r="F103" t="s">
        <v>11</v>
      </c>
      <c r="G103" t="s">
        <v>11</v>
      </c>
      <c r="H103" s="1" t="s">
        <v>215</v>
      </c>
      <c r="I103" t="b">
        <f t="shared" si="10"/>
        <v>0</v>
      </c>
      <c r="J103" t="b">
        <f t="shared" si="10"/>
        <v>0</v>
      </c>
      <c r="K103" t="b">
        <f t="shared" si="11"/>
        <v>0</v>
      </c>
      <c r="S103">
        <f t="shared" si="12"/>
        <v>0.22261693309650682</v>
      </c>
      <c r="T103">
        <f t="shared" si="13"/>
        <v>0.18987648341002664</v>
      </c>
      <c r="U103">
        <f t="shared" si="14"/>
        <v>0</v>
      </c>
      <c r="V103">
        <f t="shared" si="15"/>
        <v>0</v>
      </c>
    </row>
    <row r="104" spans="1:22" x14ac:dyDescent="0.25">
      <c r="A104" t="s">
        <v>216</v>
      </c>
      <c r="B104">
        <v>6116</v>
      </c>
      <c r="C104">
        <v>1205</v>
      </c>
      <c r="D104">
        <v>13712</v>
      </c>
      <c r="E104">
        <v>3219</v>
      </c>
      <c r="F104" t="s">
        <v>11</v>
      </c>
      <c r="G104" t="s">
        <v>11</v>
      </c>
      <c r="H104" s="1" t="s">
        <v>217</v>
      </c>
      <c r="I104" t="b">
        <f t="shared" si="10"/>
        <v>0</v>
      </c>
      <c r="J104" t="b">
        <f t="shared" si="10"/>
        <v>0</v>
      </c>
      <c r="K104" t="b">
        <f t="shared" si="11"/>
        <v>0</v>
      </c>
      <c r="S104">
        <f t="shared" si="12"/>
        <v>0.2347578763127188</v>
      </c>
      <c r="T104">
        <f t="shared" si="13"/>
        <v>0.19702419882275998</v>
      </c>
      <c r="U104">
        <f t="shared" si="14"/>
        <v>0</v>
      </c>
      <c r="V104">
        <f t="shared" si="15"/>
        <v>0</v>
      </c>
    </row>
    <row r="105" spans="1:22" x14ac:dyDescent="0.25">
      <c r="A105" t="s">
        <v>218</v>
      </c>
      <c r="B105">
        <v>13118</v>
      </c>
      <c r="C105">
        <v>5220</v>
      </c>
      <c r="D105">
        <v>56037</v>
      </c>
      <c r="E105">
        <v>26334</v>
      </c>
      <c r="F105" t="s">
        <v>11</v>
      </c>
      <c r="G105" t="s">
        <v>11</v>
      </c>
      <c r="H105" s="1" t="s">
        <v>219</v>
      </c>
      <c r="I105" t="b">
        <f t="shared" si="10"/>
        <v>0</v>
      </c>
      <c r="J105" t="b">
        <f t="shared" si="10"/>
        <v>0</v>
      </c>
      <c r="K105" t="b">
        <f t="shared" si="11"/>
        <v>0</v>
      </c>
      <c r="S105">
        <f t="shared" si="12"/>
        <v>0.46993950425611647</v>
      </c>
      <c r="T105">
        <f t="shared" si="13"/>
        <v>0.397926513187986</v>
      </c>
      <c r="U105">
        <f t="shared" si="14"/>
        <v>0</v>
      </c>
      <c r="V105">
        <f t="shared" si="15"/>
        <v>0</v>
      </c>
    </row>
    <row r="106" spans="1:22" x14ac:dyDescent="0.25">
      <c r="A106" t="s">
        <v>220</v>
      </c>
      <c r="B106">
        <v>7010</v>
      </c>
      <c r="C106">
        <v>3082</v>
      </c>
      <c r="D106">
        <v>31353</v>
      </c>
      <c r="E106">
        <v>16222</v>
      </c>
      <c r="F106" t="s">
        <v>11</v>
      </c>
      <c r="G106" t="s">
        <v>11</v>
      </c>
      <c r="H106" s="1" t="s">
        <v>221</v>
      </c>
      <c r="I106" t="b">
        <f t="shared" si="10"/>
        <v>0</v>
      </c>
      <c r="J106" t="b">
        <f t="shared" si="10"/>
        <v>0</v>
      </c>
      <c r="K106" t="b">
        <f t="shared" si="11"/>
        <v>0</v>
      </c>
      <c r="S106">
        <f t="shared" si="12"/>
        <v>0.51739865403629637</v>
      </c>
      <c r="T106">
        <f t="shared" si="13"/>
        <v>0.43965763195435092</v>
      </c>
      <c r="U106">
        <f t="shared" si="14"/>
        <v>0</v>
      </c>
      <c r="V106">
        <f t="shared" si="15"/>
        <v>0</v>
      </c>
    </row>
    <row r="107" spans="1:22" x14ac:dyDescent="0.25">
      <c r="A107" t="s">
        <v>222</v>
      </c>
      <c r="B107">
        <v>7701</v>
      </c>
      <c r="C107">
        <v>2409</v>
      </c>
      <c r="D107">
        <v>27975</v>
      </c>
      <c r="E107">
        <v>11227</v>
      </c>
      <c r="F107" t="s">
        <v>11</v>
      </c>
      <c r="G107" t="s">
        <v>11</v>
      </c>
      <c r="H107" s="1" t="s">
        <v>223</v>
      </c>
      <c r="I107" t="b">
        <f t="shared" si="10"/>
        <v>0</v>
      </c>
      <c r="J107" t="b">
        <f t="shared" si="10"/>
        <v>0</v>
      </c>
      <c r="K107" t="b">
        <f t="shared" si="11"/>
        <v>0</v>
      </c>
      <c r="S107">
        <f t="shared" si="12"/>
        <v>0.40132260947274351</v>
      </c>
      <c r="T107">
        <f t="shared" si="13"/>
        <v>0.31281651733541099</v>
      </c>
      <c r="U107">
        <f t="shared" si="14"/>
        <v>0</v>
      </c>
      <c r="V107">
        <f t="shared" si="15"/>
        <v>0</v>
      </c>
    </row>
    <row r="108" spans="1:22" x14ac:dyDescent="0.25">
      <c r="A108" t="s">
        <v>224</v>
      </c>
      <c r="B108">
        <v>7518</v>
      </c>
      <c r="C108">
        <v>2141</v>
      </c>
      <c r="D108">
        <v>21043</v>
      </c>
      <c r="E108">
        <v>7219</v>
      </c>
      <c r="F108" t="s">
        <v>11</v>
      </c>
      <c r="G108" t="s">
        <v>11</v>
      </c>
      <c r="H108" s="1" t="s">
        <v>225</v>
      </c>
      <c r="I108" t="b">
        <f t="shared" si="10"/>
        <v>0</v>
      </c>
      <c r="J108" t="b">
        <f t="shared" si="10"/>
        <v>0</v>
      </c>
      <c r="K108" t="b">
        <f t="shared" si="11"/>
        <v>0</v>
      </c>
      <c r="S108">
        <f t="shared" si="12"/>
        <v>0.34305944969823693</v>
      </c>
      <c r="T108">
        <f t="shared" si="13"/>
        <v>0.2847831870178239</v>
      </c>
      <c r="U108">
        <f t="shared" si="14"/>
        <v>0</v>
      </c>
      <c r="V108">
        <f t="shared" si="15"/>
        <v>0</v>
      </c>
    </row>
    <row r="109" spans="1:22" x14ac:dyDescent="0.25">
      <c r="A109" t="s">
        <v>226</v>
      </c>
      <c r="B109">
        <v>9766</v>
      </c>
      <c r="C109">
        <v>2886</v>
      </c>
      <c r="D109">
        <v>32082</v>
      </c>
      <c r="E109">
        <v>12148</v>
      </c>
      <c r="F109" t="s">
        <v>11</v>
      </c>
      <c r="G109" t="s">
        <v>11</v>
      </c>
      <c r="H109" s="1" t="s">
        <v>227</v>
      </c>
      <c r="I109" t="b">
        <f t="shared" si="10"/>
        <v>0</v>
      </c>
      <c r="J109" t="b">
        <f t="shared" si="10"/>
        <v>0</v>
      </c>
      <c r="K109" t="b">
        <f t="shared" si="11"/>
        <v>0</v>
      </c>
      <c r="S109">
        <f t="shared" si="12"/>
        <v>0.37865469733807117</v>
      </c>
      <c r="T109">
        <f t="shared" si="13"/>
        <v>0.2955150522219947</v>
      </c>
      <c r="U109">
        <f t="shared" si="14"/>
        <v>0</v>
      </c>
      <c r="V109">
        <f t="shared" si="15"/>
        <v>0</v>
      </c>
    </row>
    <row r="110" spans="1:22" x14ac:dyDescent="0.25">
      <c r="A110" t="s">
        <v>228</v>
      </c>
      <c r="B110">
        <v>6256</v>
      </c>
      <c r="C110">
        <v>1504</v>
      </c>
      <c r="D110">
        <v>19652</v>
      </c>
      <c r="E110">
        <v>6451</v>
      </c>
      <c r="F110" t="s">
        <v>11</v>
      </c>
      <c r="G110" t="s">
        <v>11</v>
      </c>
      <c r="H110" s="1" t="s">
        <v>229</v>
      </c>
      <c r="I110" t="b">
        <f t="shared" si="10"/>
        <v>0</v>
      </c>
      <c r="J110" t="b">
        <f t="shared" si="10"/>
        <v>0</v>
      </c>
      <c r="K110" t="b">
        <f t="shared" si="11"/>
        <v>0</v>
      </c>
      <c r="S110">
        <f t="shared" si="12"/>
        <v>0.32826175452880113</v>
      </c>
      <c r="T110">
        <f t="shared" si="13"/>
        <v>0.24040920716112532</v>
      </c>
      <c r="U110">
        <f t="shared" si="14"/>
        <v>0</v>
      </c>
      <c r="V110">
        <f t="shared" si="15"/>
        <v>0</v>
      </c>
    </row>
    <row r="111" spans="1:22" x14ac:dyDescent="0.25">
      <c r="A111" t="s">
        <v>230</v>
      </c>
      <c r="B111">
        <v>8844</v>
      </c>
      <c r="C111">
        <v>2432</v>
      </c>
      <c r="D111">
        <v>30051</v>
      </c>
      <c r="E111">
        <v>10792</v>
      </c>
      <c r="F111" t="s">
        <v>11</v>
      </c>
      <c r="G111" t="s">
        <v>11</v>
      </c>
      <c r="H111" s="1" t="s">
        <v>231</v>
      </c>
      <c r="I111" t="b">
        <f t="shared" si="10"/>
        <v>0</v>
      </c>
      <c r="J111" t="b">
        <f t="shared" si="10"/>
        <v>0</v>
      </c>
      <c r="K111" t="b">
        <f t="shared" si="11"/>
        <v>0</v>
      </c>
      <c r="S111">
        <f t="shared" si="12"/>
        <v>0.35912282453162958</v>
      </c>
      <c r="T111">
        <f t="shared" si="13"/>
        <v>0.27498869289914069</v>
      </c>
      <c r="U111">
        <f t="shared" si="14"/>
        <v>0</v>
      </c>
      <c r="V111">
        <f t="shared" si="15"/>
        <v>0</v>
      </c>
    </row>
    <row r="112" spans="1:22" x14ac:dyDescent="0.25">
      <c r="A112" t="s">
        <v>232</v>
      </c>
      <c r="B112">
        <v>6227</v>
      </c>
      <c r="C112">
        <v>1606</v>
      </c>
      <c r="D112">
        <v>16791</v>
      </c>
      <c r="E112">
        <v>5492</v>
      </c>
      <c r="F112" t="s">
        <v>11</v>
      </c>
      <c r="G112" t="s">
        <v>11</v>
      </c>
      <c r="H112" s="1" t="s">
        <v>233</v>
      </c>
      <c r="I112" t="b">
        <f t="shared" si="10"/>
        <v>0</v>
      </c>
      <c r="J112" t="b">
        <f t="shared" si="10"/>
        <v>0</v>
      </c>
      <c r="K112" t="b">
        <f t="shared" si="11"/>
        <v>0</v>
      </c>
      <c r="S112">
        <f t="shared" si="12"/>
        <v>0.32707998332439997</v>
      </c>
      <c r="T112">
        <f t="shared" si="13"/>
        <v>0.25790910550827045</v>
      </c>
      <c r="U112">
        <f t="shared" si="14"/>
        <v>0</v>
      </c>
      <c r="V112">
        <f t="shared" si="15"/>
        <v>0</v>
      </c>
    </row>
    <row r="113" spans="1:22" x14ac:dyDescent="0.25">
      <c r="A113" t="s">
        <v>234</v>
      </c>
      <c r="B113">
        <v>7101</v>
      </c>
      <c r="C113">
        <v>1607</v>
      </c>
      <c r="D113">
        <v>17068</v>
      </c>
      <c r="E113">
        <v>4642</v>
      </c>
      <c r="F113" t="s">
        <v>11</v>
      </c>
      <c r="G113" t="s">
        <v>11</v>
      </c>
      <c r="H113" s="1" t="s">
        <v>235</v>
      </c>
      <c r="I113" t="b">
        <f t="shared" si="10"/>
        <v>0</v>
      </c>
      <c r="J113" t="b">
        <f t="shared" si="10"/>
        <v>0</v>
      </c>
      <c r="K113" t="b">
        <f t="shared" si="11"/>
        <v>0</v>
      </c>
      <c r="S113">
        <f t="shared" si="12"/>
        <v>0.27197093977033043</v>
      </c>
      <c r="T113">
        <f t="shared" si="13"/>
        <v>0.22630615406280805</v>
      </c>
      <c r="U113">
        <f t="shared" si="14"/>
        <v>0</v>
      </c>
      <c r="V113">
        <f t="shared" si="15"/>
        <v>0</v>
      </c>
    </row>
    <row r="114" spans="1:22" x14ac:dyDescent="0.25">
      <c r="A114" t="s">
        <v>236</v>
      </c>
      <c r="B114">
        <v>8417</v>
      </c>
      <c r="C114">
        <v>2355</v>
      </c>
      <c r="D114">
        <v>26388</v>
      </c>
      <c r="E114">
        <v>8928</v>
      </c>
      <c r="F114" t="s">
        <v>11</v>
      </c>
      <c r="G114" t="s">
        <v>11</v>
      </c>
      <c r="H114" s="1" t="s">
        <v>237</v>
      </c>
      <c r="I114" t="b">
        <f t="shared" si="10"/>
        <v>0</v>
      </c>
      <c r="J114" t="b">
        <f t="shared" si="10"/>
        <v>0</v>
      </c>
      <c r="K114" t="b">
        <f t="shared" si="11"/>
        <v>0</v>
      </c>
      <c r="S114">
        <f t="shared" si="12"/>
        <v>0.33833560709413368</v>
      </c>
      <c r="T114">
        <f t="shared" si="13"/>
        <v>0.27979089937032198</v>
      </c>
      <c r="U114">
        <f t="shared" si="14"/>
        <v>0</v>
      </c>
      <c r="V114">
        <f t="shared" si="15"/>
        <v>0</v>
      </c>
    </row>
    <row r="115" spans="1:22" x14ac:dyDescent="0.25">
      <c r="A115" t="s">
        <v>238</v>
      </c>
      <c r="B115">
        <v>6672</v>
      </c>
      <c r="C115">
        <v>2085</v>
      </c>
      <c r="D115">
        <v>23679</v>
      </c>
      <c r="E115">
        <v>9139</v>
      </c>
      <c r="F115" t="s">
        <v>11</v>
      </c>
      <c r="G115" t="s">
        <v>11</v>
      </c>
      <c r="H115" s="1" t="s">
        <v>239</v>
      </c>
      <c r="I115" t="b">
        <f t="shared" si="10"/>
        <v>0</v>
      </c>
      <c r="J115" t="b">
        <f t="shared" si="10"/>
        <v>0</v>
      </c>
      <c r="K115" t="b">
        <f t="shared" si="11"/>
        <v>0</v>
      </c>
      <c r="S115">
        <f t="shared" si="12"/>
        <v>0.38595379872460828</v>
      </c>
      <c r="T115">
        <f t="shared" si="13"/>
        <v>0.3125</v>
      </c>
      <c r="U115">
        <f t="shared" si="14"/>
        <v>0</v>
      </c>
      <c r="V115">
        <f t="shared" si="15"/>
        <v>0</v>
      </c>
    </row>
    <row r="116" spans="1:22" x14ac:dyDescent="0.25">
      <c r="A116" t="s">
        <v>240</v>
      </c>
      <c r="B116">
        <v>12526</v>
      </c>
      <c r="C116">
        <v>5046</v>
      </c>
      <c r="D116">
        <v>58228</v>
      </c>
      <c r="E116">
        <v>29528</v>
      </c>
      <c r="F116" t="s">
        <v>11</v>
      </c>
      <c r="G116" t="s">
        <v>11</v>
      </c>
      <c r="H116" s="1" t="s">
        <v>241</v>
      </c>
      <c r="I116" t="b">
        <f t="shared" si="10"/>
        <v>0</v>
      </c>
      <c r="J116" t="b">
        <f t="shared" si="10"/>
        <v>0</v>
      </c>
      <c r="K116" t="b">
        <f t="shared" si="11"/>
        <v>0</v>
      </c>
      <c r="S116">
        <f t="shared" si="12"/>
        <v>0.5071099814522223</v>
      </c>
      <c r="T116">
        <f t="shared" si="13"/>
        <v>0.40284208845601149</v>
      </c>
      <c r="U116">
        <f t="shared" si="14"/>
        <v>0</v>
      </c>
      <c r="V116">
        <f t="shared" si="15"/>
        <v>0</v>
      </c>
    </row>
    <row r="117" spans="1:22" x14ac:dyDescent="0.25">
      <c r="A117" t="s">
        <v>242</v>
      </c>
      <c r="B117">
        <v>15723</v>
      </c>
      <c r="C117">
        <v>5968</v>
      </c>
      <c r="D117">
        <v>69776</v>
      </c>
      <c r="E117">
        <v>32729</v>
      </c>
      <c r="F117" t="s">
        <v>11</v>
      </c>
      <c r="G117" t="s">
        <v>11</v>
      </c>
      <c r="H117" s="1" t="s">
        <v>243</v>
      </c>
      <c r="I117" t="b">
        <f t="shared" si="10"/>
        <v>0</v>
      </c>
      <c r="J117" t="b">
        <f t="shared" si="10"/>
        <v>0</v>
      </c>
      <c r="K117" t="b">
        <f t="shared" si="11"/>
        <v>0</v>
      </c>
      <c r="S117">
        <f t="shared" si="12"/>
        <v>0.46905812886952536</v>
      </c>
      <c r="T117">
        <f t="shared" si="13"/>
        <v>0.37957132862685239</v>
      </c>
      <c r="U117">
        <f t="shared" si="14"/>
        <v>0</v>
      </c>
      <c r="V117">
        <f t="shared" si="15"/>
        <v>0</v>
      </c>
    </row>
    <row r="118" spans="1:22" x14ac:dyDescent="0.25">
      <c r="A118" t="s">
        <v>244</v>
      </c>
      <c r="B118">
        <v>10354</v>
      </c>
      <c r="C118">
        <v>3699</v>
      </c>
      <c r="D118">
        <v>40098</v>
      </c>
      <c r="E118">
        <v>17492</v>
      </c>
      <c r="F118" t="s">
        <v>11</v>
      </c>
      <c r="G118" t="s">
        <v>11</v>
      </c>
      <c r="H118" s="1" t="s">
        <v>245</v>
      </c>
      <c r="I118" t="b">
        <f t="shared" si="10"/>
        <v>0</v>
      </c>
      <c r="J118" t="b">
        <f t="shared" si="10"/>
        <v>0</v>
      </c>
      <c r="K118" t="b">
        <f t="shared" si="11"/>
        <v>0</v>
      </c>
      <c r="S118">
        <f t="shared" si="12"/>
        <v>0.43623123347797893</v>
      </c>
      <c r="T118">
        <f t="shared" si="13"/>
        <v>0.35725323546455479</v>
      </c>
      <c r="U118">
        <f t="shared" si="14"/>
        <v>0</v>
      </c>
      <c r="V118">
        <f t="shared" si="15"/>
        <v>0</v>
      </c>
    </row>
    <row r="119" spans="1:22" x14ac:dyDescent="0.25">
      <c r="R119" t="s">
        <v>8</v>
      </c>
      <c r="S119">
        <f>O6</f>
        <v>0.57455752161791918</v>
      </c>
      <c r="T119">
        <f>Q6</f>
        <v>0.45492809077714735</v>
      </c>
    </row>
    <row r="120" spans="1:22" x14ac:dyDescent="0.25">
      <c r="R120" t="s">
        <v>9</v>
      </c>
      <c r="S120">
        <f>O7</f>
        <v>0.55805253829107315</v>
      </c>
      <c r="T120">
        <f>Q7</f>
        <v>0.43401506066400891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"/>
  <sheetViews>
    <sheetView workbookViewId="0">
      <selection activeCell="D36" sqref="D36"/>
    </sheetView>
  </sheetViews>
  <sheetFormatPr defaultColWidth="11" defaultRowHeight="15.75" x14ac:dyDescent="0.25"/>
  <sheetData>
    <row r="1" spans="1:8" x14ac:dyDescent="0.25">
      <c r="B1" t="s">
        <v>247</v>
      </c>
      <c r="C1" t="s">
        <v>248</v>
      </c>
      <c r="E1" t="s">
        <v>253</v>
      </c>
      <c r="F1" t="s">
        <v>252</v>
      </c>
      <c r="H1" t="s">
        <v>254</v>
      </c>
    </row>
    <row r="2" spans="1:8" x14ac:dyDescent="0.25">
      <c r="A2" t="s">
        <v>249</v>
      </c>
      <c r="B2">
        <v>4472171</v>
      </c>
      <c r="C2">
        <v>2220654</v>
      </c>
      <c r="F2">
        <f>C2/B2</f>
        <v>0.4965494387401555</v>
      </c>
      <c r="H2">
        <f>B2/2-C2</f>
        <v>15431.5</v>
      </c>
    </row>
    <row r="3" spans="1:8" x14ac:dyDescent="0.25">
      <c r="A3" t="s">
        <v>250</v>
      </c>
      <c r="B3">
        <v>740339</v>
      </c>
      <c r="C3">
        <v>282902</v>
      </c>
      <c r="E3">
        <f>B3/$B$2</f>
        <v>0.165543535790559</v>
      </c>
      <c r="F3">
        <f>C3/B3</f>
        <v>0.38212494546417247</v>
      </c>
      <c r="H3">
        <f>_xlfn.CEILING.MATH(H2)</f>
        <v>15432</v>
      </c>
    </row>
    <row r="4" spans="1:8" x14ac:dyDescent="0.25">
      <c r="A4" t="s">
        <v>251</v>
      </c>
      <c r="B4">
        <f>B2-B3</f>
        <v>3731832</v>
      </c>
      <c r="C4">
        <f>C2-C3</f>
        <v>1937752</v>
      </c>
      <c r="E4">
        <f>B4/$B$2</f>
        <v>0.83445646420944097</v>
      </c>
      <c r="F4">
        <f>C4/B4</f>
        <v>0.51924952677398128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120"/>
  <sheetViews>
    <sheetView topLeftCell="L1" workbookViewId="0">
      <selection activeCell="M20" sqref="M20"/>
    </sheetView>
  </sheetViews>
  <sheetFormatPr defaultColWidth="11" defaultRowHeight="15.75" x14ac:dyDescent="0.25"/>
  <cols>
    <col min="16" max="16" width="18.875" bestFit="1" customWidth="1"/>
    <col min="27" max="29" width="10.875" style="2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246</v>
      </c>
      <c r="N1" t="s">
        <v>251</v>
      </c>
      <c r="P1" t="s">
        <v>250</v>
      </c>
      <c r="S1" t="s">
        <v>255</v>
      </c>
      <c r="T1" t="s">
        <v>256</v>
      </c>
      <c r="U1" t="s">
        <v>257</v>
      </c>
    </row>
    <row r="2" spans="1:32" x14ac:dyDescent="0.25">
      <c r="A2" t="s">
        <v>10</v>
      </c>
      <c r="B2">
        <v>1215</v>
      </c>
      <c r="C2">
        <v>495</v>
      </c>
      <c r="D2">
        <v>6779</v>
      </c>
      <c r="E2">
        <v>3475</v>
      </c>
      <c r="F2" t="s">
        <v>11</v>
      </c>
      <c r="G2" t="s">
        <v>11</v>
      </c>
      <c r="H2" s="1" t="s">
        <v>12</v>
      </c>
      <c r="I2" t="b">
        <f>ISERROR(FIND("nicht",F2))</f>
        <v>0</v>
      </c>
      <c r="J2" t="b">
        <f>ISERROR(FIND("nicht",G2))</f>
        <v>0</v>
      </c>
      <c r="K2" t="b">
        <f>I2&lt;&gt;J2</f>
        <v>0</v>
      </c>
      <c r="N2" t="s">
        <v>260</v>
      </c>
      <c r="O2" t="s">
        <v>248</v>
      </c>
      <c r="P2" t="s">
        <v>260</v>
      </c>
      <c r="Q2" t="s">
        <v>248</v>
      </c>
      <c r="S2">
        <f>E2/D2</f>
        <v>0.51261247971677237</v>
      </c>
      <c r="T2">
        <f>C2/B2</f>
        <v>0.40740740740740738</v>
      </c>
      <c r="U2">
        <f t="shared" ref="U2:U33" si="0">IF(I2,$B2/$P$3,0)</f>
        <v>0</v>
      </c>
      <c r="V2">
        <f t="shared" ref="V2:V33" si="1">IF(J2,$B2/$P$4,0)</f>
        <v>0</v>
      </c>
      <c r="Y2">
        <f>(C2+$M$20*U2)/B2</f>
        <v>0.40740740740740738</v>
      </c>
      <c r="AA2" s="2">
        <f>S2</f>
        <v>0.51261247971677237</v>
      </c>
      <c r="AB2" s="2">
        <f>IF(U2=0,T2,NA())</f>
        <v>0.40740740740740738</v>
      </c>
      <c r="AC2" s="2" t="e">
        <f>IF(U2=0,NA(),(C2+U2*$M$20)/B2)</f>
        <v>#N/A</v>
      </c>
      <c r="AE2">
        <v>0</v>
      </c>
      <c r="AF2">
        <v>0</v>
      </c>
    </row>
    <row r="3" spans="1:32" x14ac:dyDescent="0.25">
      <c r="A3" t="s">
        <v>13</v>
      </c>
      <c r="B3">
        <v>176</v>
      </c>
      <c r="C3">
        <v>73</v>
      </c>
      <c r="D3">
        <v>1021</v>
      </c>
      <c r="E3">
        <v>622</v>
      </c>
      <c r="F3" t="s">
        <v>11</v>
      </c>
      <c r="G3" t="s">
        <v>11</v>
      </c>
      <c r="H3" s="1" t="s">
        <v>14</v>
      </c>
      <c r="I3" t="b">
        <f t="shared" ref="I3:J66" si="2">ISERROR(FIND("nicht",F3))</f>
        <v>0</v>
      </c>
      <c r="J3" t="b">
        <f t="shared" si="2"/>
        <v>0</v>
      </c>
      <c r="K3" t="b">
        <f t="shared" ref="K3:K66" si="3">I3&lt;&gt;J3</f>
        <v>0</v>
      </c>
      <c r="M3" t="s">
        <v>258</v>
      </c>
      <c r="N3">
        <f>SUMPRODUCT(--$I$2:$I118,$D$2:$D$118)</f>
        <v>437253</v>
      </c>
      <c r="O3">
        <f>SUMPRODUCT(--$I$2:$I118,$E$2:$E$118)</f>
        <v>251227</v>
      </c>
      <c r="P3">
        <f>SUMPRODUCT(--$I$2:$I118,$B$2:$B$118)</f>
        <v>75790</v>
      </c>
      <c r="Q3">
        <f>SUMPRODUCT(--$I$2:$I118,$C$2:$C$118)</f>
        <v>34479</v>
      </c>
      <c r="S3">
        <f t="shared" ref="S3:S66" si="4">E3/D3</f>
        <v>0.60920666013712044</v>
      </c>
      <c r="T3">
        <f t="shared" ref="T3:T66" si="5">C3/B3</f>
        <v>0.41477272727272729</v>
      </c>
      <c r="U3">
        <f t="shared" si="0"/>
        <v>0</v>
      </c>
      <c r="V3">
        <f t="shared" si="1"/>
        <v>0</v>
      </c>
      <c r="Y3">
        <f t="shared" ref="Y3:Y66" si="6">(C3+$M$20*U3)/B3</f>
        <v>0.41477272727272729</v>
      </c>
      <c r="AA3" s="2">
        <f t="shared" ref="AA3:AA66" si="7">S3</f>
        <v>0.60920666013712044</v>
      </c>
      <c r="AB3" s="2">
        <f t="shared" ref="AB3:AB66" si="8">IF(U3=0,T3,NA())</f>
        <v>0.41477272727272729</v>
      </c>
      <c r="AC3" s="2" t="e">
        <f t="shared" ref="AC3:AC66" si="9">IF(U3=0,NA(),(C3+U3*$M$20)/B3)</f>
        <v>#N/A</v>
      </c>
      <c r="AE3">
        <v>0.8</v>
      </c>
      <c r="AF3">
        <v>0.8</v>
      </c>
    </row>
    <row r="4" spans="1:32" x14ac:dyDescent="0.25">
      <c r="A4" t="s">
        <v>15</v>
      </c>
      <c r="B4">
        <v>3038</v>
      </c>
      <c r="C4">
        <v>1409</v>
      </c>
      <c r="D4">
        <v>22825</v>
      </c>
      <c r="E4">
        <v>13289</v>
      </c>
      <c r="F4" t="s">
        <v>11</v>
      </c>
      <c r="G4" t="s">
        <v>11</v>
      </c>
      <c r="H4" s="1" t="s">
        <v>16</v>
      </c>
      <c r="I4" t="b">
        <f t="shared" si="2"/>
        <v>0</v>
      </c>
      <c r="J4" t="b">
        <f t="shared" si="2"/>
        <v>0</v>
      </c>
      <c r="K4" t="b">
        <f t="shared" si="3"/>
        <v>0</v>
      </c>
      <c r="M4" t="s">
        <v>259</v>
      </c>
      <c r="N4">
        <f>SUMPRODUCT(--$J$2:$J118,$D$2:$D$118)</f>
        <v>541053</v>
      </c>
      <c r="O4">
        <f>SUMPRODUCT(--$J$2:$J118,$E$2:$E$118)</f>
        <v>301936</v>
      </c>
      <c r="P4">
        <f>SUMPRODUCT(--$J$2:$J118,$B$2:$B$118)</f>
        <v>92559</v>
      </c>
      <c r="Q4">
        <f>SUMPRODUCT(--$J$2:$J118,$C$2:$C$118)</f>
        <v>40172</v>
      </c>
      <c r="S4">
        <f t="shared" si="4"/>
        <v>0.5822124863088719</v>
      </c>
      <c r="T4">
        <f t="shared" si="5"/>
        <v>0.46379196840026332</v>
      </c>
      <c r="U4">
        <f t="shared" si="0"/>
        <v>0</v>
      </c>
      <c r="V4">
        <f t="shared" si="1"/>
        <v>0</v>
      </c>
      <c r="Y4">
        <f t="shared" si="6"/>
        <v>0.46379196840026332</v>
      </c>
      <c r="AA4" s="2">
        <f t="shared" si="7"/>
        <v>0.5822124863088719</v>
      </c>
      <c r="AB4" s="2">
        <f t="shared" si="8"/>
        <v>0.46379196840026332</v>
      </c>
      <c r="AC4" s="2" t="e">
        <f t="shared" si="9"/>
        <v>#N/A</v>
      </c>
    </row>
    <row r="5" spans="1:32" x14ac:dyDescent="0.25">
      <c r="A5" t="s">
        <v>17</v>
      </c>
      <c r="B5">
        <v>1901</v>
      </c>
      <c r="C5">
        <v>979</v>
      </c>
      <c r="D5">
        <v>13886</v>
      </c>
      <c r="E5">
        <v>9306</v>
      </c>
      <c r="F5" t="s">
        <v>11</v>
      </c>
      <c r="G5" t="s">
        <v>11</v>
      </c>
      <c r="H5" s="1" t="s">
        <v>18</v>
      </c>
      <c r="I5" t="b">
        <f t="shared" si="2"/>
        <v>0</v>
      </c>
      <c r="J5" t="b">
        <f t="shared" si="2"/>
        <v>0</v>
      </c>
      <c r="K5" t="b">
        <f t="shared" si="3"/>
        <v>0</v>
      </c>
      <c r="S5">
        <f t="shared" si="4"/>
        <v>0.67017139565029527</v>
      </c>
      <c r="T5">
        <f t="shared" si="5"/>
        <v>0.51499210941609674</v>
      </c>
      <c r="U5">
        <f t="shared" si="0"/>
        <v>0</v>
      </c>
      <c r="V5">
        <f t="shared" si="1"/>
        <v>0</v>
      </c>
      <c r="Y5">
        <f t="shared" si="6"/>
        <v>0.51499210941609674</v>
      </c>
      <c r="AA5" s="2">
        <f t="shared" si="7"/>
        <v>0.67017139565029527</v>
      </c>
      <c r="AB5" s="2">
        <f t="shared" si="8"/>
        <v>0.51499210941609674</v>
      </c>
      <c r="AC5" s="2" t="e">
        <f t="shared" si="9"/>
        <v>#N/A</v>
      </c>
    </row>
    <row r="6" spans="1:32" x14ac:dyDescent="0.25">
      <c r="A6" t="s">
        <v>19</v>
      </c>
      <c r="B6">
        <v>1213</v>
      </c>
      <c r="C6">
        <v>700</v>
      </c>
      <c r="D6">
        <v>9245</v>
      </c>
      <c r="E6">
        <v>6575</v>
      </c>
      <c r="F6" t="s">
        <v>11</v>
      </c>
      <c r="G6" t="s">
        <v>11</v>
      </c>
      <c r="H6" s="1" t="s">
        <v>20</v>
      </c>
      <c r="I6" t="b">
        <f t="shared" si="2"/>
        <v>0</v>
      </c>
      <c r="J6" t="b">
        <f t="shared" si="2"/>
        <v>0</v>
      </c>
      <c r="K6" t="b">
        <f t="shared" si="3"/>
        <v>0</v>
      </c>
      <c r="O6">
        <f>O3/N3</f>
        <v>0.57455752161791918</v>
      </c>
      <c r="Q6">
        <f>Q3/P3</f>
        <v>0.45492809077714735</v>
      </c>
      <c r="S6">
        <f t="shared" si="4"/>
        <v>0.71119524067063278</v>
      </c>
      <c r="T6">
        <f t="shared" si="5"/>
        <v>0.57708161582852435</v>
      </c>
      <c r="U6">
        <f t="shared" si="0"/>
        <v>0</v>
      </c>
      <c r="V6">
        <f t="shared" si="1"/>
        <v>0</v>
      </c>
      <c r="Y6">
        <f t="shared" si="6"/>
        <v>0.57708161582852435</v>
      </c>
      <c r="AA6" s="2">
        <f t="shared" si="7"/>
        <v>0.71119524067063278</v>
      </c>
      <c r="AB6" s="2">
        <f t="shared" si="8"/>
        <v>0.57708161582852435</v>
      </c>
      <c r="AC6" s="2" t="e">
        <f t="shared" si="9"/>
        <v>#N/A</v>
      </c>
    </row>
    <row r="7" spans="1:32" x14ac:dyDescent="0.25">
      <c r="A7" t="s">
        <v>21</v>
      </c>
      <c r="B7">
        <v>2609</v>
      </c>
      <c r="C7">
        <v>1229</v>
      </c>
      <c r="D7">
        <v>20946</v>
      </c>
      <c r="E7">
        <v>11842</v>
      </c>
      <c r="F7" t="s">
        <v>11</v>
      </c>
      <c r="G7" t="s">
        <v>11</v>
      </c>
      <c r="H7" s="1" t="s">
        <v>22</v>
      </c>
      <c r="I7" t="b">
        <f t="shared" si="2"/>
        <v>0</v>
      </c>
      <c r="J7" t="b">
        <f t="shared" si="2"/>
        <v>0</v>
      </c>
      <c r="K7" t="b">
        <f t="shared" si="3"/>
        <v>0</v>
      </c>
      <c r="O7">
        <f>O4/N4</f>
        <v>0.55805253829107315</v>
      </c>
      <c r="Q7">
        <f>Q4/P4</f>
        <v>0.43401506066400891</v>
      </c>
      <c r="S7">
        <f t="shared" si="4"/>
        <v>0.56535854101021676</v>
      </c>
      <c r="T7">
        <f t="shared" si="5"/>
        <v>0.47106170946722881</v>
      </c>
      <c r="U7">
        <f t="shared" si="0"/>
        <v>0</v>
      </c>
      <c r="V7">
        <f t="shared" si="1"/>
        <v>0</v>
      </c>
      <c r="Y7">
        <f t="shared" si="6"/>
        <v>0.47106170946722881</v>
      </c>
      <c r="AA7" s="2">
        <f t="shared" si="7"/>
        <v>0.56535854101021676</v>
      </c>
      <c r="AB7" s="2">
        <f t="shared" si="8"/>
        <v>0.47106170946722881</v>
      </c>
      <c r="AC7" s="2" t="e">
        <f t="shared" si="9"/>
        <v>#N/A</v>
      </c>
    </row>
    <row r="8" spans="1:32" x14ac:dyDescent="0.25">
      <c r="A8" t="s">
        <v>23</v>
      </c>
      <c r="B8">
        <v>3629</v>
      </c>
      <c r="C8">
        <v>1851</v>
      </c>
      <c r="D8">
        <v>29898</v>
      </c>
      <c r="E8">
        <v>18943</v>
      </c>
      <c r="F8" t="s">
        <v>11</v>
      </c>
      <c r="G8" t="s">
        <v>11</v>
      </c>
      <c r="H8" s="1" t="s">
        <v>24</v>
      </c>
      <c r="I8" t="b">
        <f t="shared" si="2"/>
        <v>0</v>
      </c>
      <c r="J8" t="b">
        <f t="shared" si="2"/>
        <v>0</v>
      </c>
      <c r="K8" t="b">
        <f t="shared" si="3"/>
        <v>0</v>
      </c>
      <c r="S8">
        <f t="shared" si="4"/>
        <v>0.63358753093852427</v>
      </c>
      <c r="T8">
        <f t="shared" si="5"/>
        <v>0.51005786718104162</v>
      </c>
      <c r="U8">
        <f t="shared" si="0"/>
        <v>0</v>
      </c>
      <c r="V8">
        <f t="shared" si="1"/>
        <v>0</v>
      </c>
      <c r="Y8">
        <f t="shared" si="6"/>
        <v>0.51005786718104162</v>
      </c>
      <c r="AA8" s="2">
        <f t="shared" si="7"/>
        <v>0.63358753093852427</v>
      </c>
      <c r="AB8" s="2">
        <f t="shared" si="8"/>
        <v>0.51005786718104162</v>
      </c>
      <c r="AC8" s="2" t="e">
        <f t="shared" si="9"/>
        <v>#N/A</v>
      </c>
    </row>
    <row r="9" spans="1:32" x14ac:dyDescent="0.25">
      <c r="A9" t="s">
        <v>25</v>
      </c>
      <c r="B9">
        <v>2620</v>
      </c>
      <c r="C9">
        <v>1277</v>
      </c>
      <c r="D9">
        <v>20446</v>
      </c>
      <c r="E9">
        <v>12657</v>
      </c>
      <c r="F9" t="s">
        <v>11</v>
      </c>
      <c r="G9" t="s">
        <v>11</v>
      </c>
      <c r="H9" s="1" t="s">
        <v>26</v>
      </c>
      <c r="I9" t="b">
        <f t="shared" si="2"/>
        <v>0</v>
      </c>
      <c r="J9" t="b">
        <f t="shared" si="2"/>
        <v>0</v>
      </c>
      <c r="K9" t="b">
        <f t="shared" si="3"/>
        <v>0</v>
      </c>
      <c r="N9" t="s">
        <v>247</v>
      </c>
      <c r="O9" t="s">
        <v>248</v>
      </c>
      <c r="S9">
        <f t="shared" si="4"/>
        <v>0.61904529003228015</v>
      </c>
      <c r="T9">
        <f t="shared" si="5"/>
        <v>0.48740458015267174</v>
      </c>
      <c r="U9">
        <f t="shared" si="0"/>
        <v>0</v>
      </c>
      <c r="V9">
        <f t="shared" si="1"/>
        <v>0</v>
      </c>
      <c r="Y9">
        <f t="shared" si="6"/>
        <v>0.48740458015267174</v>
      </c>
      <c r="AA9" s="2">
        <f t="shared" si="7"/>
        <v>0.61904529003228015</v>
      </c>
      <c r="AB9" s="2">
        <f t="shared" si="8"/>
        <v>0.48740458015267174</v>
      </c>
      <c r="AC9" s="2" t="e">
        <f t="shared" si="9"/>
        <v>#N/A</v>
      </c>
    </row>
    <row r="10" spans="1:32" x14ac:dyDescent="0.25">
      <c r="A10" t="s">
        <v>27</v>
      </c>
      <c r="B10">
        <v>3826</v>
      </c>
      <c r="C10">
        <v>2042</v>
      </c>
      <c r="D10">
        <v>29104</v>
      </c>
      <c r="E10">
        <v>20364</v>
      </c>
      <c r="F10" t="s">
        <v>11</v>
      </c>
      <c r="G10" t="s">
        <v>11</v>
      </c>
      <c r="H10" s="1" t="s">
        <v>28</v>
      </c>
      <c r="I10" t="b">
        <f t="shared" si="2"/>
        <v>0</v>
      </c>
      <c r="J10" t="b">
        <f t="shared" si="2"/>
        <v>0</v>
      </c>
      <c r="K10" t="b">
        <f t="shared" si="3"/>
        <v>0</v>
      </c>
      <c r="M10" t="s">
        <v>249</v>
      </c>
      <c r="N10">
        <v>4472171</v>
      </c>
      <c r="O10">
        <v>2220654</v>
      </c>
      <c r="S10">
        <f t="shared" si="4"/>
        <v>0.69969763606377133</v>
      </c>
      <c r="T10">
        <f t="shared" si="5"/>
        <v>0.53371667537898593</v>
      </c>
      <c r="U10">
        <f t="shared" si="0"/>
        <v>0</v>
      </c>
      <c r="V10">
        <f t="shared" si="1"/>
        <v>0</v>
      </c>
      <c r="Y10">
        <f t="shared" si="6"/>
        <v>0.53371667537898593</v>
      </c>
      <c r="AA10" s="2">
        <f t="shared" si="7"/>
        <v>0.69969763606377133</v>
      </c>
      <c r="AB10" s="2">
        <f t="shared" si="8"/>
        <v>0.53371667537898593</v>
      </c>
      <c r="AC10" s="2" t="e">
        <f t="shared" si="9"/>
        <v>#N/A</v>
      </c>
    </row>
    <row r="11" spans="1:32" x14ac:dyDescent="0.25">
      <c r="A11" t="s">
        <v>29</v>
      </c>
      <c r="B11">
        <v>6283</v>
      </c>
      <c r="C11">
        <v>2179</v>
      </c>
      <c r="D11">
        <v>42081</v>
      </c>
      <c r="E11">
        <v>20878</v>
      </c>
      <c r="F11" t="s">
        <v>11</v>
      </c>
      <c r="G11" t="s">
        <v>11</v>
      </c>
      <c r="H11" s="1" t="s">
        <v>30</v>
      </c>
      <c r="I11" t="b">
        <f t="shared" si="2"/>
        <v>0</v>
      </c>
      <c r="J11" t="b">
        <f t="shared" si="2"/>
        <v>0</v>
      </c>
      <c r="K11" t="b">
        <f t="shared" si="3"/>
        <v>0</v>
      </c>
      <c r="M11" t="s">
        <v>250</v>
      </c>
      <c r="N11">
        <v>740339</v>
      </c>
      <c r="O11">
        <v>282902</v>
      </c>
      <c r="S11">
        <f t="shared" si="4"/>
        <v>0.49613839975285756</v>
      </c>
      <c r="T11">
        <f t="shared" si="5"/>
        <v>0.34680884927582367</v>
      </c>
      <c r="U11">
        <f t="shared" si="0"/>
        <v>0</v>
      </c>
      <c r="V11">
        <f t="shared" si="1"/>
        <v>0</v>
      </c>
      <c r="Y11">
        <f t="shared" si="6"/>
        <v>0.34680884927582367</v>
      </c>
      <c r="AA11" s="2">
        <f t="shared" si="7"/>
        <v>0.49613839975285756</v>
      </c>
      <c r="AB11" s="2">
        <f t="shared" si="8"/>
        <v>0.34680884927582367</v>
      </c>
      <c r="AC11" s="2" t="e">
        <f t="shared" si="9"/>
        <v>#N/A</v>
      </c>
    </row>
    <row r="12" spans="1:32" x14ac:dyDescent="0.25">
      <c r="A12" t="s">
        <v>31</v>
      </c>
      <c r="B12">
        <v>3443</v>
      </c>
      <c r="C12">
        <v>1305</v>
      </c>
      <c r="D12">
        <v>26330</v>
      </c>
      <c r="E12">
        <v>14792</v>
      </c>
      <c r="F12" t="s">
        <v>32</v>
      </c>
      <c r="G12" t="s">
        <v>32</v>
      </c>
      <c r="H12" s="1" t="s">
        <v>33</v>
      </c>
      <c r="I12" t="b">
        <f t="shared" si="2"/>
        <v>1</v>
      </c>
      <c r="J12" t="b">
        <f t="shared" si="2"/>
        <v>1</v>
      </c>
      <c r="K12" t="b">
        <f t="shared" si="3"/>
        <v>0</v>
      </c>
      <c r="M12" t="s">
        <v>251</v>
      </c>
      <c r="N12">
        <f>N10-N11</f>
        <v>3731832</v>
      </c>
      <c r="O12">
        <f>O10-O11</f>
        <v>1937752</v>
      </c>
      <c r="S12">
        <f t="shared" si="4"/>
        <v>0.56179263197873153</v>
      </c>
      <c r="T12">
        <f t="shared" si="5"/>
        <v>0.37902991577112982</v>
      </c>
      <c r="U12">
        <f t="shared" si="0"/>
        <v>4.5428156748911465E-2</v>
      </c>
      <c r="V12">
        <f t="shared" si="1"/>
        <v>3.7197895396449833E-2</v>
      </c>
      <c r="Y12">
        <f t="shared" si="6"/>
        <v>0.37902991577112982</v>
      </c>
      <c r="AA12" s="2">
        <f t="shared" si="7"/>
        <v>0.56179263197873153</v>
      </c>
      <c r="AB12" s="2" t="e">
        <f t="shared" si="8"/>
        <v>#N/A</v>
      </c>
      <c r="AC12" s="2">
        <f t="shared" si="9"/>
        <v>0.37902991577112982</v>
      </c>
    </row>
    <row r="13" spans="1:32" x14ac:dyDescent="0.25">
      <c r="A13" t="s">
        <v>34</v>
      </c>
      <c r="B13">
        <v>1576</v>
      </c>
      <c r="C13">
        <v>686</v>
      </c>
      <c r="D13">
        <v>8441</v>
      </c>
      <c r="E13">
        <v>4764</v>
      </c>
      <c r="F13" t="s">
        <v>32</v>
      </c>
      <c r="G13" t="s">
        <v>32</v>
      </c>
      <c r="H13" s="1" t="s">
        <v>35</v>
      </c>
      <c r="I13" t="b">
        <f t="shared" si="2"/>
        <v>1</v>
      </c>
      <c r="J13" t="b">
        <f t="shared" si="2"/>
        <v>1</v>
      </c>
      <c r="K13" t="b">
        <f t="shared" si="3"/>
        <v>0</v>
      </c>
      <c r="S13">
        <f t="shared" si="4"/>
        <v>0.56438810567468312</v>
      </c>
      <c r="T13">
        <f t="shared" si="5"/>
        <v>0.43527918781725888</v>
      </c>
      <c r="U13">
        <f t="shared" si="0"/>
        <v>2.0794300039583057E-2</v>
      </c>
      <c r="V13">
        <f t="shared" si="1"/>
        <v>1.7026977387396149E-2</v>
      </c>
      <c r="Y13">
        <f t="shared" si="6"/>
        <v>0.43527918781725888</v>
      </c>
      <c r="AA13" s="2">
        <f t="shared" si="7"/>
        <v>0.56438810567468312</v>
      </c>
      <c r="AB13" s="2" t="e">
        <f t="shared" si="8"/>
        <v>#N/A</v>
      </c>
      <c r="AC13" s="2">
        <f t="shared" si="9"/>
        <v>0.43527918781725888</v>
      </c>
    </row>
    <row r="14" spans="1:32" x14ac:dyDescent="0.25">
      <c r="A14" t="s">
        <v>36</v>
      </c>
      <c r="B14">
        <v>4502</v>
      </c>
      <c r="C14">
        <v>1997</v>
      </c>
      <c r="D14">
        <v>27151</v>
      </c>
      <c r="E14">
        <v>15660</v>
      </c>
      <c r="F14" t="s">
        <v>11</v>
      </c>
      <c r="G14" t="s">
        <v>11</v>
      </c>
      <c r="H14" s="1" t="s">
        <v>37</v>
      </c>
      <c r="I14" t="b">
        <f t="shared" si="2"/>
        <v>0</v>
      </c>
      <c r="J14" t="b">
        <f t="shared" si="2"/>
        <v>0</v>
      </c>
      <c r="K14" t="b">
        <f t="shared" si="3"/>
        <v>0</v>
      </c>
      <c r="M14" t="s">
        <v>263</v>
      </c>
      <c r="S14">
        <f t="shared" si="4"/>
        <v>0.57677433612021656</v>
      </c>
      <c r="T14">
        <f t="shared" si="5"/>
        <v>0.4435806308307419</v>
      </c>
      <c r="U14">
        <f t="shared" si="0"/>
        <v>0</v>
      </c>
      <c r="V14">
        <f t="shared" si="1"/>
        <v>0</v>
      </c>
      <c r="Y14">
        <f t="shared" si="6"/>
        <v>0.4435806308307419</v>
      </c>
      <c r="AA14" s="2">
        <f t="shared" si="7"/>
        <v>0.57677433612021656</v>
      </c>
      <c r="AB14" s="2">
        <f t="shared" si="8"/>
        <v>0.4435806308307419</v>
      </c>
      <c r="AC14" s="2" t="e">
        <f t="shared" si="9"/>
        <v>#N/A</v>
      </c>
    </row>
    <row r="15" spans="1:32" x14ac:dyDescent="0.25">
      <c r="A15" t="s">
        <v>38</v>
      </c>
      <c r="B15">
        <v>3919</v>
      </c>
      <c r="C15">
        <v>2102</v>
      </c>
      <c r="D15">
        <v>26107</v>
      </c>
      <c r="E15">
        <v>17348</v>
      </c>
      <c r="F15" t="s">
        <v>11</v>
      </c>
      <c r="G15" t="s">
        <v>11</v>
      </c>
      <c r="H15" s="1" t="s">
        <v>39</v>
      </c>
      <c r="I15" t="b">
        <f t="shared" si="2"/>
        <v>0</v>
      </c>
      <c r="J15" t="b">
        <f t="shared" si="2"/>
        <v>0</v>
      </c>
      <c r="K15" t="b">
        <f t="shared" si="3"/>
        <v>0</v>
      </c>
      <c r="M15" t="s">
        <v>261</v>
      </c>
      <c r="N15">
        <f>P3/N11</f>
        <v>0.102372021465842</v>
      </c>
      <c r="S15">
        <f t="shared" si="4"/>
        <v>0.66449611215382842</v>
      </c>
      <c r="T15">
        <f t="shared" si="5"/>
        <v>0.53636131666241393</v>
      </c>
      <c r="U15">
        <f t="shared" si="0"/>
        <v>0</v>
      </c>
      <c r="V15">
        <f t="shared" si="1"/>
        <v>0</v>
      </c>
      <c r="Y15">
        <f t="shared" si="6"/>
        <v>0.53636131666241393</v>
      </c>
      <c r="AA15" s="2">
        <f t="shared" si="7"/>
        <v>0.66449611215382842</v>
      </c>
      <c r="AB15" s="2">
        <f t="shared" si="8"/>
        <v>0.53636131666241393</v>
      </c>
      <c r="AC15" s="2" t="e">
        <f t="shared" si="9"/>
        <v>#N/A</v>
      </c>
    </row>
    <row r="16" spans="1:32" x14ac:dyDescent="0.25">
      <c r="A16" t="s">
        <v>40</v>
      </c>
      <c r="B16">
        <v>5696</v>
      </c>
      <c r="C16">
        <v>2689</v>
      </c>
      <c r="D16">
        <v>35567</v>
      </c>
      <c r="E16">
        <v>22637</v>
      </c>
      <c r="F16" t="s">
        <v>11</v>
      </c>
      <c r="G16" t="s">
        <v>11</v>
      </c>
      <c r="H16" s="1" t="s">
        <v>41</v>
      </c>
      <c r="I16" t="b">
        <f t="shared" si="2"/>
        <v>0</v>
      </c>
      <c r="J16" t="b">
        <f t="shared" si="2"/>
        <v>0</v>
      </c>
      <c r="K16" t="b">
        <f t="shared" si="3"/>
        <v>0</v>
      </c>
      <c r="M16" t="s">
        <v>262</v>
      </c>
      <c r="N16">
        <f>P4/N11</f>
        <v>0.12502245592897307</v>
      </c>
      <c r="S16">
        <f t="shared" si="4"/>
        <v>0.63646076419152586</v>
      </c>
      <c r="T16">
        <f t="shared" si="5"/>
        <v>0.47208567415730335</v>
      </c>
      <c r="U16">
        <f t="shared" si="0"/>
        <v>0</v>
      </c>
      <c r="V16">
        <f t="shared" si="1"/>
        <v>0</v>
      </c>
      <c r="Y16">
        <f t="shared" si="6"/>
        <v>0.47208567415730335</v>
      </c>
      <c r="AA16" s="2">
        <f t="shared" si="7"/>
        <v>0.63646076419152586</v>
      </c>
      <c r="AB16" s="2">
        <f t="shared" si="8"/>
        <v>0.47208567415730335</v>
      </c>
      <c r="AC16" s="2" t="e">
        <f t="shared" si="9"/>
        <v>#N/A</v>
      </c>
    </row>
    <row r="17" spans="1:29" x14ac:dyDescent="0.25">
      <c r="A17" t="s">
        <v>42</v>
      </c>
      <c r="B17">
        <v>4213</v>
      </c>
      <c r="C17">
        <v>1955</v>
      </c>
      <c r="D17">
        <v>30504</v>
      </c>
      <c r="E17">
        <v>18649</v>
      </c>
      <c r="F17" t="s">
        <v>32</v>
      </c>
      <c r="G17" t="s">
        <v>32</v>
      </c>
      <c r="H17" s="1" t="s">
        <v>43</v>
      </c>
      <c r="I17" t="b">
        <f t="shared" si="2"/>
        <v>1</v>
      </c>
      <c r="J17" t="b">
        <f t="shared" si="2"/>
        <v>1</v>
      </c>
      <c r="K17" t="b">
        <f t="shared" si="3"/>
        <v>0</v>
      </c>
      <c r="S17">
        <f t="shared" si="4"/>
        <v>0.61136244426960396</v>
      </c>
      <c r="T17">
        <f t="shared" si="5"/>
        <v>0.46403987657251367</v>
      </c>
      <c r="U17">
        <f t="shared" si="0"/>
        <v>5.5587808417997098E-2</v>
      </c>
      <c r="V17">
        <f t="shared" si="1"/>
        <v>4.5516913536230948E-2</v>
      </c>
      <c r="Y17">
        <f t="shared" si="6"/>
        <v>0.46403987657251367</v>
      </c>
      <c r="AA17" s="2">
        <f t="shared" si="7"/>
        <v>0.61136244426960396</v>
      </c>
      <c r="AB17" s="2" t="e">
        <f t="shared" si="8"/>
        <v>#N/A</v>
      </c>
      <c r="AC17" s="2">
        <f t="shared" si="9"/>
        <v>0.46403987657251367</v>
      </c>
    </row>
    <row r="18" spans="1:29" x14ac:dyDescent="0.25">
      <c r="A18" t="s">
        <v>44</v>
      </c>
      <c r="B18">
        <v>2372</v>
      </c>
      <c r="C18">
        <v>982</v>
      </c>
      <c r="D18">
        <v>19463</v>
      </c>
      <c r="E18">
        <v>11516</v>
      </c>
      <c r="F18" t="s">
        <v>11</v>
      </c>
      <c r="G18" t="s">
        <v>11</v>
      </c>
      <c r="H18" s="1" t="s">
        <v>45</v>
      </c>
      <c r="I18" t="b">
        <f t="shared" si="2"/>
        <v>0</v>
      </c>
      <c r="J18" t="b">
        <f t="shared" si="2"/>
        <v>0</v>
      </c>
      <c r="K18" t="b">
        <f t="shared" si="3"/>
        <v>0</v>
      </c>
      <c r="S18">
        <f t="shared" si="4"/>
        <v>0.59168679032009452</v>
      </c>
      <c r="T18">
        <f t="shared" si="5"/>
        <v>0.41399662731871839</v>
      </c>
      <c r="U18">
        <f t="shared" si="0"/>
        <v>0</v>
      </c>
      <c r="V18">
        <f t="shared" si="1"/>
        <v>0</v>
      </c>
      <c r="Y18">
        <f t="shared" si="6"/>
        <v>0.41399662731871839</v>
      </c>
      <c r="AA18" s="2">
        <f t="shared" si="7"/>
        <v>0.59168679032009452</v>
      </c>
      <c r="AB18" s="2">
        <f t="shared" si="8"/>
        <v>0.41399662731871839</v>
      </c>
      <c r="AC18" s="2" t="e">
        <f t="shared" si="9"/>
        <v>#N/A</v>
      </c>
    </row>
    <row r="19" spans="1:29" x14ac:dyDescent="0.25">
      <c r="A19" t="s">
        <v>46</v>
      </c>
      <c r="B19">
        <v>2832</v>
      </c>
      <c r="C19">
        <v>1457</v>
      </c>
      <c r="D19">
        <v>25673</v>
      </c>
      <c r="E19">
        <v>17813</v>
      </c>
      <c r="F19" t="s">
        <v>32</v>
      </c>
      <c r="G19" t="s">
        <v>32</v>
      </c>
      <c r="H19" s="1" t="s">
        <v>47</v>
      </c>
      <c r="I19" t="b">
        <f t="shared" si="2"/>
        <v>1</v>
      </c>
      <c r="J19" t="b">
        <f t="shared" si="2"/>
        <v>1</v>
      </c>
      <c r="K19" t="b">
        <f t="shared" si="3"/>
        <v>0</v>
      </c>
      <c r="M19" t="s">
        <v>264</v>
      </c>
      <c r="S19">
        <f t="shared" si="4"/>
        <v>0.69384177930121138</v>
      </c>
      <c r="T19">
        <f t="shared" si="5"/>
        <v>0.51447740112994356</v>
      </c>
      <c r="U19">
        <f t="shared" si="0"/>
        <v>3.7366407177727934E-2</v>
      </c>
      <c r="V19">
        <f t="shared" si="1"/>
        <v>3.059670048293521E-2</v>
      </c>
      <c r="Y19">
        <f t="shared" si="6"/>
        <v>0.51447740112994356</v>
      </c>
      <c r="AA19" s="2">
        <f t="shared" si="7"/>
        <v>0.69384177930121138</v>
      </c>
      <c r="AB19" s="2" t="e">
        <f t="shared" si="8"/>
        <v>#N/A</v>
      </c>
      <c r="AC19" s="2">
        <f t="shared" si="9"/>
        <v>0.51447740112994356</v>
      </c>
    </row>
    <row r="20" spans="1:29" x14ac:dyDescent="0.25">
      <c r="A20" t="s">
        <v>48</v>
      </c>
      <c r="B20">
        <v>2072</v>
      </c>
      <c r="C20">
        <v>1041</v>
      </c>
      <c r="D20">
        <v>13638</v>
      </c>
      <c r="E20">
        <v>9114</v>
      </c>
      <c r="F20" t="s">
        <v>11</v>
      </c>
      <c r="G20" t="s">
        <v>11</v>
      </c>
      <c r="H20" s="1" t="s">
        <v>49</v>
      </c>
      <c r="I20" t="b">
        <f t="shared" si="2"/>
        <v>0</v>
      </c>
      <c r="J20" t="b">
        <f t="shared" si="2"/>
        <v>0</v>
      </c>
      <c r="K20" t="b">
        <f t="shared" si="3"/>
        <v>0</v>
      </c>
      <c r="M20">
        <f>16000-'11 Graph'!C4</f>
        <v>0</v>
      </c>
      <c r="S20">
        <f t="shared" si="4"/>
        <v>0.66827980642322926</v>
      </c>
      <c r="T20">
        <f t="shared" si="5"/>
        <v>0.50241312741312738</v>
      </c>
      <c r="U20">
        <f t="shared" si="0"/>
        <v>0</v>
      </c>
      <c r="V20">
        <f t="shared" si="1"/>
        <v>0</v>
      </c>
      <c r="Y20">
        <f t="shared" si="6"/>
        <v>0.50241312741312738</v>
      </c>
      <c r="AA20" s="2">
        <f t="shared" si="7"/>
        <v>0.66827980642322926</v>
      </c>
      <c r="AB20" s="2">
        <f t="shared" si="8"/>
        <v>0.50241312741312738</v>
      </c>
      <c r="AC20" s="2" t="e">
        <f t="shared" si="9"/>
        <v>#N/A</v>
      </c>
    </row>
    <row r="21" spans="1:29" x14ac:dyDescent="0.25">
      <c r="A21" t="s">
        <v>50</v>
      </c>
      <c r="B21">
        <v>1830</v>
      </c>
      <c r="C21">
        <v>686</v>
      </c>
      <c r="D21">
        <v>11562</v>
      </c>
      <c r="E21">
        <v>5595</v>
      </c>
      <c r="F21" t="s">
        <v>11</v>
      </c>
      <c r="G21" t="s">
        <v>11</v>
      </c>
      <c r="H21" s="1" t="s">
        <v>51</v>
      </c>
      <c r="I21" t="b">
        <f t="shared" si="2"/>
        <v>0</v>
      </c>
      <c r="J21" t="b">
        <f t="shared" si="2"/>
        <v>0</v>
      </c>
      <c r="K21" t="b">
        <f t="shared" si="3"/>
        <v>0</v>
      </c>
      <c r="S21">
        <f t="shared" si="4"/>
        <v>0.48391281785158274</v>
      </c>
      <c r="T21">
        <f t="shared" si="5"/>
        <v>0.37486338797814206</v>
      </c>
      <c r="U21">
        <f t="shared" si="0"/>
        <v>0</v>
      </c>
      <c r="V21">
        <f t="shared" si="1"/>
        <v>0</v>
      </c>
      <c r="Y21">
        <f t="shared" si="6"/>
        <v>0.37486338797814206</v>
      </c>
      <c r="AA21" s="2">
        <f t="shared" si="7"/>
        <v>0.48391281785158274</v>
      </c>
      <c r="AB21" s="2">
        <f t="shared" si="8"/>
        <v>0.37486338797814206</v>
      </c>
      <c r="AC21" s="2" t="e">
        <f t="shared" si="9"/>
        <v>#N/A</v>
      </c>
    </row>
    <row r="22" spans="1:29" x14ac:dyDescent="0.25">
      <c r="A22" t="s">
        <v>52</v>
      </c>
      <c r="B22">
        <v>4667</v>
      </c>
      <c r="C22">
        <v>1529</v>
      </c>
      <c r="D22">
        <v>23806</v>
      </c>
      <c r="E22">
        <v>10777</v>
      </c>
      <c r="F22" t="s">
        <v>11</v>
      </c>
      <c r="G22" t="s">
        <v>11</v>
      </c>
      <c r="H22" s="1" t="s">
        <v>53</v>
      </c>
      <c r="I22" t="b">
        <f t="shared" si="2"/>
        <v>0</v>
      </c>
      <c r="J22" t="b">
        <f t="shared" si="2"/>
        <v>0</v>
      </c>
      <c r="K22" t="b">
        <f t="shared" si="3"/>
        <v>0</v>
      </c>
      <c r="M22">
        <v>15432</v>
      </c>
      <c r="S22">
        <f t="shared" si="4"/>
        <v>0.45270099974796268</v>
      </c>
      <c r="T22">
        <f t="shared" si="5"/>
        <v>0.32761945575316048</v>
      </c>
      <c r="U22">
        <f t="shared" si="0"/>
        <v>0</v>
      </c>
      <c r="V22">
        <f t="shared" si="1"/>
        <v>0</v>
      </c>
      <c r="Y22">
        <f t="shared" si="6"/>
        <v>0.32761945575316048</v>
      </c>
      <c r="AA22" s="2">
        <f t="shared" si="7"/>
        <v>0.45270099974796268</v>
      </c>
      <c r="AB22" s="2">
        <f t="shared" si="8"/>
        <v>0.32761945575316048</v>
      </c>
      <c r="AC22" s="2" t="e">
        <f t="shared" si="9"/>
        <v>#N/A</v>
      </c>
    </row>
    <row r="23" spans="1:29" x14ac:dyDescent="0.25">
      <c r="A23" t="s">
        <v>54</v>
      </c>
      <c r="B23">
        <v>1017</v>
      </c>
      <c r="C23">
        <v>330</v>
      </c>
      <c r="D23">
        <v>5771</v>
      </c>
      <c r="E23">
        <v>2804</v>
      </c>
      <c r="F23" t="s">
        <v>11</v>
      </c>
      <c r="G23" t="s">
        <v>11</v>
      </c>
      <c r="H23" s="1" t="s">
        <v>55</v>
      </c>
      <c r="I23" t="b">
        <f t="shared" si="2"/>
        <v>0</v>
      </c>
      <c r="J23" t="b">
        <f t="shared" si="2"/>
        <v>0</v>
      </c>
      <c r="K23" t="b">
        <f t="shared" si="3"/>
        <v>0</v>
      </c>
      <c r="S23">
        <f t="shared" si="4"/>
        <v>0.48587766418298389</v>
      </c>
      <c r="T23">
        <f t="shared" si="5"/>
        <v>0.32448377581120946</v>
      </c>
      <c r="U23">
        <f t="shared" si="0"/>
        <v>0</v>
      </c>
      <c r="V23">
        <f t="shared" si="1"/>
        <v>0</v>
      </c>
      <c r="Y23">
        <f t="shared" si="6"/>
        <v>0.32448377581120946</v>
      </c>
      <c r="AA23" s="2">
        <f t="shared" si="7"/>
        <v>0.48587766418298389</v>
      </c>
      <c r="AB23" s="2">
        <f t="shared" si="8"/>
        <v>0.32448377581120946</v>
      </c>
      <c r="AC23" s="2" t="e">
        <f t="shared" si="9"/>
        <v>#N/A</v>
      </c>
    </row>
    <row r="24" spans="1:29" x14ac:dyDescent="0.25">
      <c r="A24" t="s">
        <v>56</v>
      </c>
      <c r="B24">
        <v>2883</v>
      </c>
      <c r="C24">
        <v>1221</v>
      </c>
      <c r="D24">
        <v>18955</v>
      </c>
      <c r="E24">
        <v>9609</v>
      </c>
      <c r="F24" t="s">
        <v>11</v>
      </c>
      <c r="G24" t="s">
        <v>11</v>
      </c>
      <c r="H24" s="1" t="s">
        <v>57</v>
      </c>
      <c r="I24" t="b">
        <f t="shared" si="2"/>
        <v>0</v>
      </c>
      <c r="J24" t="b">
        <f t="shared" si="2"/>
        <v>0</v>
      </c>
      <c r="K24" t="b">
        <f t="shared" si="3"/>
        <v>0</v>
      </c>
      <c r="M24" t="s">
        <v>248</v>
      </c>
      <c r="N24" t="s">
        <v>266</v>
      </c>
      <c r="S24">
        <f t="shared" si="4"/>
        <v>0.50693748351358481</v>
      </c>
      <c r="T24">
        <f t="shared" si="5"/>
        <v>0.42351716961498437</v>
      </c>
      <c r="U24">
        <f t="shared" si="0"/>
        <v>0</v>
      </c>
      <c r="V24">
        <f t="shared" si="1"/>
        <v>0</v>
      </c>
      <c r="Y24">
        <f t="shared" si="6"/>
        <v>0.42351716961498437</v>
      </c>
      <c r="AA24" s="2">
        <f t="shared" si="7"/>
        <v>0.50693748351358481</v>
      </c>
      <c r="AB24" s="2">
        <f t="shared" si="8"/>
        <v>0.42351716961498437</v>
      </c>
      <c r="AC24" s="2" t="e">
        <f t="shared" si="9"/>
        <v>#N/A</v>
      </c>
    </row>
    <row r="25" spans="1:29" x14ac:dyDescent="0.25">
      <c r="A25" t="s">
        <v>58</v>
      </c>
      <c r="B25">
        <v>8656</v>
      </c>
      <c r="C25">
        <v>3217</v>
      </c>
      <c r="D25">
        <v>59688</v>
      </c>
      <c r="E25">
        <v>32247</v>
      </c>
      <c r="F25" t="s">
        <v>11</v>
      </c>
      <c r="G25" t="s">
        <v>11</v>
      </c>
      <c r="H25" s="1" t="s">
        <v>59</v>
      </c>
      <c r="I25" t="b">
        <f t="shared" si="2"/>
        <v>0</v>
      </c>
      <c r="J25" t="b">
        <f t="shared" si="2"/>
        <v>0</v>
      </c>
      <c r="K25" t="b">
        <f t="shared" si="3"/>
        <v>0</v>
      </c>
      <c r="M25">
        <f>O10+M20</f>
        <v>2220654</v>
      </c>
      <c r="N25">
        <f>N10-M25</f>
        <v>2251517</v>
      </c>
      <c r="S25">
        <f t="shared" si="4"/>
        <v>0.54025934861278646</v>
      </c>
      <c r="T25">
        <f t="shared" si="5"/>
        <v>0.3716497227356747</v>
      </c>
      <c r="U25">
        <f t="shared" si="0"/>
        <v>0</v>
      </c>
      <c r="V25">
        <f t="shared" si="1"/>
        <v>0</v>
      </c>
      <c r="Y25">
        <f t="shared" si="6"/>
        <v>0.3716497227356747</v>
      </c>
      <c r="AA25" s="2">
        <f t="shared" si="7"/>
        <v>0.54025934861278646</v>
      </c>
      <c r="AB25" s="2">
        <f t="shared" si="8"/>
        <v>0.3716497227356747</v>
      </c>
      <c r="AC25" s="2" t="e">
        <f t="shared" si="9"/>
        <v>#N/A</v>
      </c>
    </row>
    <row r="26" spans="1:29" x14ac:dyDescent="0.25">
      <c r="A26" t="s">
        <v>60</v>
      </c>
      <c r="B26">
        <v>9951</v>
      </c>
      <c r="C26">
        <v>3979</v>
      </c>
      <c r="D26">
        <v>69880</v>
      </c>
      <c r="E26">
        <v>36416</v>
      </c>
      <c r="F26" t="s">
        <v>11</v>
      </c>
      <c r="G26" t="s">
        <v>11</v>
      </c>
      <c r="H26" s="1" t="s">
        <v>61</v>
      </c>
      <c r="I26" t="b">
        <f t="shared" si="2"/>
        <v>0</v>
      </c>
      <c r="J26" t="b">
        <f t="shared" si="2"/>
        <v>0</v>
      </c>
      <c r="K26" t="b">
        <f t="shared" si="3"/>
        <v>0</v>
      </c>
      <c r="S26">
        <f t="shared" si="4"/>
        <v>0.52112192329708074</v>
      </c>
      <c r="T26">
        <f t="shared" si="5"/>
        <v>0.39985931062204805</v>
      </c>
      <c r="U26">
        <f t="shared" si="0"/>
        <v>0</v>
      </c>
      <c r="V26">
        <f t="shared" si="1"/>
        <v>0</v>
      </c>
      <c r="Y26">
        <f t="shared" si="6"/>
        <v>0.39985931062204805</v>
      </c>
      <c r="AA26" s="2">
        <f t="shared" si="7"/>
        <v>0.52112192329708074</v>
      </c>
      <c r="AB26" s="2">
        <f t="shared" si="8"/>
        <v>0.39985931062204805</v>
      </c>
      <c r="AC26" s="2" t="e">
        <f t="shared" si="9"/>
        <v>#N/A</v>
      </c>
    </row>
    <row r="27" spans="1:29" x14ac:dyDescent="0.25">
      <c r="A27" t="s">
        <v>62</v>
      </c>
      <c r="B27">
        <v>2749</v>
      </c>
      <c r="C27">
        <v>1369</v>
      </c>
      <c r="D27">
        <v>22260</v>
      </c>
      <c r="E27">
        <v>13017</v>
      </c>
      <c r="F27" t="s">
        <v>11</v>
      </c>
      <c r="G27" t="s">
        <v>11</v>
      </c>
      <c r="H27" s="1" t="s">
        <v>63</v>
      </c>
      <c r="I27" t="b">
        <f t="shared" si="2"/>
        <v>0</v>
      </c>
      <c r="J27" t="b">
        <f t="shared" si="2"/>
        <v>0</v>
      </c>
      <c r="K27" t="b">
        <f t="shared" si="3"/>
        <v>0</v>
      </c>
      <c r="M27" t="s">
        <v>267</v>
      </c>
      <c r="S27">
        <f t="shared" si="4"/>
        <v>0.58477088948787059</v>
      </c>
      <c r="T27">
        <f t="shared" si="5"/>
        <v>0.49799927246271369</v>
      </c>
      <c r="U27">
        <f t="shared" si="0"/>
        <v>0</v>
      </c>
      <c r="V27">
        <f t="shared" si="1"/>
        <v>0</v>
      </c>
      <c r="Y27">
        <f t="shared" si="6"/>
        <v>0.49799927246271369</v>
      </c>
      <c r="AA27" s="2">
        <f t="shared" si="7"/>
        <v>0.58477088948787059</v>
      </c>
      <c r="AB27" s="2">
        <f t="shared" si="8"/>
        <v>0.49799927246271369</v>
      </c>
      <c r="AC27" s="2" t="e">
        <f t="shared" si="9"/>
        <v>#N/A</v>
      </c>
    </row>
    <row r="28" spans="1:29" x14ac:dyDescent="0.25">
      <c r="A28" t="s">
        <v>64</v>
      </c>
      <c r="B28">
        <v>6453</v>
      </c>
      <c r="C28">
        <v>3254</v>
      </c>
      <c r="D28">
        <v>50618</v>
      </c>
      <c r="E28">
        <v>30139</v>
      </c>
      <c r="F28" t="s">
        <v>11</v>
      </c>
      <c r="G28" t="s">
        <v>11</v>
      </c>
      <c r="H28" s="1" t="s">
        <v>65</v>
      </c>
      <c r="I28" t="b">
        <f t="shared" si="2"/>
        <v>0</v>
      </c>
      <c r="J28" t="b">
        <f t="shared" si="2"/>
        <v>0</v>
      </c>
      <c r="K28" t="b">
        <f t="shared" si="3"/>
        <v>0</v>
      </c>
      <c r="M28" t="str">
        <f>IF(N25&gt;M25,N24,M24)</f>
        <v>Van der Bellen</v>
      </c>
      <c r="P28" t="str">
        <f>M27&amp;M28</f>
        <v>Sieger: Van der Bellen</v>
      </c>
      <c r="S28">
        <f t="shared" si="4"/>
        <v>0.59542060136710262</v>
      </c>
      <c r="T28">
        <f t="shared" si="5"/>
        <v>0.5042615837594917</v>
      </c>
      <c r="U28">
        <f t="shared" si="0"/>
        <v>0</v>
      </c>
      <c r="V28">
        <f t="shared" si="1"/>
        <v>0</v>
      </c>
      <c r="Y28">
        <f t="shared" si="6"/>
        <v>0.5042615837594917</v>
      </c>
      <c r="AA28" s="2">
        <f t="shared" si="7"/>
        <v>0.59542060136710262</v>
      </c>
      <c r="AB28" s="2">
        <f t="shared" si="8"/>
        <v>0.5042615837594917</v>
      </c>
      <c r="AC28" s="2" t="e">
        <f t="shared" si="9"/>
        <v>#N/A</v>
      </c>
    </row>
    <row r="29" spans="1:29" x14ac:dyDescent="0.25">
      <c r="A29" t="s">
        <v>66</v>
      </c>
      <c r="B29">
        <v>3304</v>
      </c>
      <c r="C29">
        <v>1554</v>
      </c>
      <c r="D29">
        <v>19356</v>
      </c>
      <c r="E29">
        <v>11226</v>
      </c>
      <c r="F29" t="s">
        <v>11</v>
      </c>
      <c r="G29" t="s">
        <v>11</v>
      </c>
      <c r="H29" s="1" t="s">
        <v>67</v>
      </c>
      <c r="I29" t="b">
        <f t="shared" si="2"/>
        <v>0</v>
      </c>
      <c r="J29" t="b">
        <f t="shared" si="2"/>
        <v>0</v>
      </c>
      <c r="K29" t="b">
        <f t="shared" si="3"/>
        <v>0</v>
      </c>
      <c r="S29">
        <f t="shared" si="4"/>
        <v>0.57997520148791071</v>
      </c>
      <c r="T29">
        <f t="shared" si="5"/>
        <v>0.47033898305084748</v>
      </c>
      <c r="U29">
        <f t="shared" si="0"/>
        <v>0</v>
      </c>
      <c r="V29">
        <f t="shared" si="1"/>
        <v>0</v>
      </c>
      <c r="Y29">
        <f t="shared" si="6"/>
        <v>0.47033898305084748</v>
      </c>
      <c r="AA29" s="2">
        <f t="shared" si="7"/>
        <v>0.57997520148791071</v>
      </c>
      <c r="AB29" s="2">
        <f t="shared" si="8"/>
        <v>0.47033898305084748</v>
      </c>
      <c r="AC29" s="2" t="e">
        <f t="shared" si="9"/>
        <v>#N/A</v>
      </c>
    </row>
    <row r="30" spans="1:29" x14ac:dyDescent="0.25">
      <c r="A30" t="s">
        <v>68</v>
      </c>
      <c r="B30">
        <v>3831</v>
      </c>
      <c r="C30">
        <v>1765</v>
      </c>
      <c r="D30">
        <v>26766</v>
      </c>
      <c r="E30">
        <v>15740</v>
      </c>
      <c r="F30" t="s">
        <v>11</v>
      </c>
      <c r="G30" t="s">
        <v>11</v>
      </c>
      <c r="H30" s="1" t="s">
        <v>69</v>
      </c>
      <c r="I30" t="b">
        <f t="shared" si="2"/>
        <v>0</v>
      </c>
      <c r="J30" t="b">
        <f t="shared" si="2"/>
        <v>0</v>
      </c>
      <c r="K30" t="b">
        <f t="shared" si="3"/>
        <v>0</v>
      </c>
      <c r="S30">
        <f t="shared" si="4"/>
        <v>0.5880594784428006</v>
      </c>
      <c r="T30">
        <f t="shared" si="5"/>
        <v>0.46071521795875753</v>
      </c>
      <c r="U30">
        <f t="shared" si="0"/>
        <v>0</v>
      </c>
      <c r="V30">
        <f t="shared" si="1"/>
        <v>0</v>
      </c>
      <c r="Y30">
        <f t="shared" si="6"/>
        <v>0.46071521795875753</v>
      </c>
      <c r="AA30" s="2">
        <f t="shared" si="7"/>
        <v>0.5880594784428006</v>
      </c>
      <c r="AB30" s="2">
        <f t="shared" si="8"/>
        <v>0.46071521795875753</v>
      </c>
      <c r="AC30" s="2" t="e">
        <f t="shared" si="9"/>
        <v>#N/A</v>
      </c>
    </row>
    <row r="31" spans="1:29" x14ac:dyDescent="0.25">
      <c r="A31" t="s">
        <v>70</v>
      </c>
      <c r="B31">
        <v>2900</v>
      </c>
      <c r="C31">
        <v>1338</v>
      </c>
      <c r="D31">
        <v>16644</v>
      </c>
      <c r="E31">
        <v>9978</v>
      </c>
      <c r="F31" t="s">
        <v>11</v>
      </c>
      <c r="G31" t="s">
        <v>11</v>
      </c>
      <c r="H31" s="1" t="s">
        <v>71</v>
      </c>
      <c r="I31" t="b">
        <f t="shared" si="2"/>
        <v>0</v>
      </c>
      <c r="J31" t="b">
        <f t="shared" si="2"/>
        <v>0</v>
      </c>
      <c r="K31" t="b">
        <f t="shared" si="3"/>
        <v>0</v>
      </c>
      <c r="S31">
        <f t="shared" si="4"/>
        <v>0.59949531362653208</v>
      </c>
      <c r="T31">
        <f t="shared" si="5"/>
        <v>0.4613793103448276</v>
      </c>
      <c r="U31">
        <f t="shared" si="0"/>
        <v>0</v>
      </c>
      <c r="V31">
        <f t="shared" si="1"/>
        <v>0</v>
      </c>
      <c r="Y31">
        <f t="shared" si="6"/>
        <v>0.4613793103448276</v>
      </c>
      <c r="AA31" s="2">
        <f t="shared" si="7"/>
        <v>0.59949531362653208</v>
      </c>
      <c r="AB31" s="2">
        <f t="shared" si="8"/>
        <v>0.4613793103448276</v>
      </c>
      <c r="AC31" s="2" t="e">
        <f t="shared" si="9"/>
        <v>#N/A</v>
      </c>
    </row>
    <row r="32" spans="1:29" x14ac:dyDescent="0.25">
      <c r="A32" t="s">
        <v>72</v>
      </c>
      <c r="B32">
        <v>6701</v>
      </c>
      <c r="C32">
        <v>2705</v>
      </c>
      <c r="D32">
        <v>39812</v>
      </c>
      <c r="E32">
        <v>19933</v>
      </c>
      <c r="F32" t="s">
        <v>11</v>
      </c>
      <c r="G32" t="s">
        <v>11</v>
      </c>
      <c r="H32" s="1" t="s">
        <v>73</v>
      </c>
      <c r="I32" t="b">
        <f t="shared" si="2"/>
        <v>0</v>
      </c>
      <c r="J32" t="b">
        <f t="shared" si="2"/>
        <v>0</v>
      </c>
      <c r="K32" t="b">
        <f t="shared" si="3"/>
        <v>0</v>
      </c>
      <c r="S32">
        <f t="shared" si="4"/>
        <v>0.50067818748116144</v>
      </c>
      <c r="T32">
        <f t="shared" si="5"/>
        <v>0.40367109386658706</v>
      </c>
      <c r="U32">
        <f t="shared" si="0"/>
        <v>0</v>
      </c>
      <c r="V32">
        <f t="shared" si="1"/>
        <v>0</v>
      </c>
      <c r="Y32">
        <f t="shared" si="6"/>
        <v>0.40367109386658706</v>
      </c>
      <c r="AA32" s="2">
        <f t="shared" si="7"/>
        <v>0.50067818748116144</v>
      </c>
      <c r="AB32" s="2">
        <f t="shared" si="8"/>
        <v>0.40367109386658706</v>
      </c>
      <c r="AC32" s="2" t="e">
        <f t="shared" si="9"/>
        <v>#N/A</v>
      </c>
    </row>
    <row r="33" spans="1:29" x14ac:dyDescent="0.25">
      <c r="A33" t="s">
        <v>74</v>
      </c>
      <c r="B33">
        <v>4492</v>
      </c>
      <c r="C33">
        <v>1934</v>
      </c>
      <c r="D33">
        <v>31374</v>
      </c>
      <c r="E33">
        <v>17670</v>
      </c>
      <c r="F33" t="s">
        <v>11</v>
      </c>
      <c r="G33" t="s">
        <v>11</v>
      </c>
      <c r="H33" s="1" t="s">
        <v>75</v>
      </c>
      <c r="I33" t="b">
        <f t="shared" si="2"/>
        <v>0</v>
      </c>
      <c r="J33" t="b">
        <f t="shared" si="2"/>
        <v>0</v>
      </c>
      <c r="K33" t="b">
        <f t="shared" si="3"/>
        <v>0</v>
      </c>
      <c r="S33">
        <f t="shared" si="4"/>
        <v>0.56320520175941857</v>
      </c>
      <c r="T33">
        <f t="shared" si="5"/>
        <v>0.43054318788958146</v>
      </c>
      <c r="U33">
        <f t="shared" si="0"/>
        <v>0</v>
      </c>
      <c r="V33">
        <f t="shared" si="1"/>
        <v>0</v>
      </c>
      <c r="Y33">
        <f t="shared" si="6"/>
        <v>0.43054318788958146</v>
      </c>
      <c r="AA33" s="2">
        <f t="shared" si="7"/>
        <v>0.56320520175941857</v>
      </c>
      <c r="AB33" s="2">
        <f t="shared" si="8"/>
        <v>0.43054318788958146</v>
      </c>
      <c r="AC33" s="2" t="e">
        <f t="shared" si="9"/>
        <v>#N/A</v>
      </c>
    </row>
    <row r="34" spans="1:29" x14ac:dyDescent="0.25">
      <c r="A34" t="s">
        <v>76</v>
      </c>
      <c r="B34">
        <v>2261</v>
      </c>
      <c r="C34">
        <v>958</v>
      </c>
      <c r="D34">
        <v>13285</v>
      </c>
      <c r="E34">
        <v>7575</v>
      </c>
      <c r="F34" t="s">
        <v>11</v>
      </c>
      <c r="G34" t="s">
        <v>11</v>
      </c>
      <c r="H34" s="1" t="s">
        <v>77</v>
      </c>
      <c r="I34" t="b">
        <f t="shared" si="2"/>
        <v>0</v>
      </c>
      <c r="J34" t="b">
        <f t="shared" si="2"/>
        <v>0</v>
      </c>
      <c r="K34" t="b">
        <f t="shared" si="3"/>
        <v>0</v>
      </c>
      <c r="S34">
        <f t="shared" si="4"/>
        <v>0.57019194580353783</v>
      </c>
      <c r="T34">
        <f t="shared" si="5"/>
        <v>0.4237063246351172</v>
      </c>
      <c r="U34">
        <f t="shared" ref="U34:U65" si="10">IF(I34,$B34/$P$3,0)</f>
        <v>0</v>
      </c>
      <c r="V34">
        <f t="shared" ref="V34:V65" si="11">IF(J34,$B34/$P$4,0)</f>
        <v>0</v>
      </c>
      <c r="Y34">
        <f t="shared" si="6"/>
        <v>0.4237063246351172</v>
      </c>
      <c r="AA34" s="2">
        <f t="shared" si="7"/>
        <v>0.57019194580353783</v>
      </c>
      <c r="AB34" s="2">
        <f t="shared" si="8"/>
        <v>0.4237063246351172</v>
      </c>
      <c r="AC34" s="2" t="e">
        <f t="shared" si="9"/>
        <v>#N/A</v>
      </c>
    </row>
    <row r="35" spans="1:29" x14ac:dyDescent="0.25">
      <c r="A35" t="s">
        <v>78</v>
      </c>
      <c r="B35">
        <v>6504</v>
      </c>
      <c r="C35">
        <v>2986</v>
      </c>
      <c r="D35">
        <v>39494</v>
      </c>
      <c r="E35">
        <v>23373</v>
      </c>
      <c r="F35" t="s">
        <v>11</v>
      </c>
      <c r="G35" t="s">
        <v>11</v>
      </c>
      <c r="H35" s="1" t="s">
        <v>79</v>
      </c>
      <c r="I35" t="b">
        <f t="shared" si="2"/>
        <v>0</v>
      </c>
      <c r="J35" t="b">
        <f t="shared" si="2"/>
        <v>0</v>
      </c>
      <c r="K35" t="b">
        <f t="shared" si="3"/>
        <v>0</v>
      </c>
      <c r="S35">
        <f t="shared" si="4"/>
        <v>0.59181141439205953</v>
      </c>
      <c r="T35">
        <f t="shared" si="5"/>
        <v>0.45910209102091021</v>
      </c>
      <c r="U35">
        <f t="shared" si="10"/>
        <v>0</v>
      </c>
      <c r="V35">
        <f t="shared" si="11"/>
        <v>0</v>
      </c>
      <c r="Y35">
        <f t="shared" si="6"/>
        <v>0.45910209102091021</v>
      </c>
      <c r="AA35" s="2">
        <f t="shared" si="7"/>
        <v>0.59181141439205953</v>
      </c>
      <c r="AB35" s="2">
        <f t="shared" si="8"/>
        <v>0.45910209102091021</v>
      </c>
      <c r="AC35" s="2" t="e">
        <f t="shared" si="9"/>
        <v>#N/A</v>
      </c>
    </row>
    <row r="36" spans="1:29" x14ac:dyDescent="0.25">
      <c r="A36" t="s">
        <v>80</v>
      </c>
      <c r="B36">
        <v>5894</v>
      </c>
      <c r="C36">
        <v>2828</v>
      </c>
      <c r="D36">
        <v>40393</v>
      </c>
      <c r="E36">
        <v>23853</v>
      </c>
      <c r="F36" t="s">
        <v>11</v>
      </c>
      <c r="G36" t="s">
        <v>11</v>
      </c>
      <c r="H36" s="1" t="s">
        <v>81</v>
      </c>
      <c r="I36" t="b">
        <f t="shared" si="2"/>
        <v>0</v>
      </c>
      <c r="J36" t="b">
        <f t="shared" si="2"/>
        <v>0</v>
      </c>
      <c r="K36" t="b">
        <f t="shared" si="3"/>
        <v>0</v>
      </c>
      <c r="S36">
        <f t="shared" si="4"/>
        <v>0.59052311043992767</v>
      </c>
      <c r="T36">
        <f t="shared" si="5"/>
        <v>0.47980997624703087</v>
      </c>
      <c r="U36">
        <f t="shared" si="10"/>
        <v>0</v>
      </c>
      <c r="V36">
        <f t="shared" si="11"/>
        <v>0</v>
      </c>
      <c r="Y36">
        <f t="shared" si="6"/>
        <v>0.47980997624703087</v>
      </c>
      <c r="AA36" s="2">
        <f t="shared" si="7"/>
        <v>0.59052311043992767</v>
      </c>
      <c r="AB36" s="2">
        <f t="shared" si="8"/>
        <v>0.47980997624703087</v>
      </c>
      <c r="AC36" s="2" t="e">
        <f t="shared" si="9"/>
        <v>#N/A</v>
      </c>
    </row>
    <row r="37" spans="1:29" x14ac:dyDescent="0.25">
      <c r="A37" t="s">
        <v>82</v>
      </c>
      <c r="B37">
        <v>11385</v>
      </c>
      <c r="C37">
        <v>3576</v>
      </c>
      <c r="D37">
        <v>58348</v>
      </c>
      <c r="E37">
        <v>23678</v>
      </c>
      <c r="F37" t="s">
        <v>11</v>
      </c>
      <c r="G37" t="s">
        <v>11</v>
      </c>
      <c r="H37" s="1" t="s">
        <v>83</v>
      </c>
      <c r="I37" t="b">
        <f t="shared" si="2"/>
        <v>0</v>
      </c>
      <c r="J37" t="b">
        <f t="shared" si="2"/>
        <v>0</v>
      </c>
      <c r="K37" t="b">
        <f t="shared" si="3"/>
        <v>0</v>
      </c>
      <c r="S37">
        <f t="shared" si="4"/>
        <v>0.40580654006992528</v>
      </c>
      <c r="T37">
        <f t="shared" si="5"/>
        <v>0.31409749670619236</v>
      </c>
      <c r="U37">
        <f t="shared" si="10"/>
        <v>0</v>
      </c>
      <c r="V37">
        <f t="shared" si="11"/>
        <v>0</v>
      </c>
      <c r="Y37">
        <f t="shared" si="6"/>
        <v>0.31409749670619236</v>
      </c>
      <c r="AA37" s="2">
        <f t="shared" si="7"/>
        <v>0.40580654006992528</v>
      </c>
      <c r="AB37" s="2">
        <f t="shared" si="8"/>
        <v>0.31409749670619236</v>
      </c>
      <c r="AC37" s="2" t="e">
        <f t="shared" si="9"/>
        <v>#N/A</v>
      </c>
    </row>
    <row r="38" spans="1:29" x14ac:dyDescent="0.25">
      <c r="A38" t="s">
        <v>84</v>
      </c>
      <c r="B38">
        <v>6445</v>
      </c>
      <c r="C38">
        <v>3074</v>
      </c>
      <c r="D38">
        <v>45002</v>
      </c>
      <c r="E38">
        <v>26626</v>
      </c>
      <c r="F38" t="s">
        <v>11</v>
      </c>
      <c r="G38" t="s">
        <v>11</v>
      </c>
      <c r="H38" s="1" t="s">
        <v>85</v>
      </c>
      <c r="I38" t="b">
        <f t="shared" si="2"/>
        <v>0</v>
      </c>
      <c r="J38" t="b">
        <f t="shared" si="2"/>
        <v>0</v>
      </c>
      <c r="K38" t="b">
        <f t="shared" si="3"/>
        <v>0</v>
      </c>
      <c r="S38">
        <f t="shared" si="4"/>
        <v>0.59166259277365452</v>
      </c>
      <c r="T38">
        <f t="shared" si="5"/>
        <v>0.47695888285492632</v>
      </c>
      <c r="U38">
        <f t="shared" si="10"/>
        <v>0</v>
      </c>
      <c r="V38">
        <f t="shared" si="11"/>
        <v>0</v>
      </c>
      <c r="Y38">
        <f t="shared" si="6"/>
        <v>0.47695888285492632</v>
      </c>
      <c r="AA38" s="2">
        <f t="shared" si="7"/>
        <v>0.59166259277365452</v>
      </c>
      <c r="AB38" s="2">
        <f t="shared" si="8"/>
        <v>0.47695888285492632</v>
      </c>
      <c r="AC38" s="2" t="e">
        <f t="shared" si="9"/>
        <v>#N/A</v>
      </c>
    </row>
    <row r="39" spans="1:29" x14ac:dyDescent="0.25">
      <c r="A39" t="s">
        <v>86</v>
      </c>
      <c r="B39">
        <v>7476</v>
      </c>
      <c r="C39">
        <v>3040</v>
      </c>
      <c r="D39">
        <v>52493</v>
      </c>
      <c r="E39">
        <v>28704</v>
      </c>
      <c r="F39" t="s">
        <v>11</v>
      </c>
      <c r="G39" t="s">
        <v>11</v>
      </c>
      <c r="H39" s="1" t="s">
        <v>87</v>
      </c>
      <c r="I39" t="b">
        <f t="shared" si="2"/>
        <v>0</v>
      </c>
      <c r="J39" t="b">
        <f t="shared" si="2"/>
        <v>0</v>
      </c>
      <c r="K39" t="b">
        <f t="shared" si="3"/>
        <v>0</v>
      </c>
      <c r="S39">
        <f t="shared" si="4"/>
        <v>0.54681576591164538</v>
      </c>
      <c r="T39">
        <f t="shared" si="5"/>
        <v>0.40663456393793473</v>
      </c>
      <c r="U39">
        <f t="shared" si="10"/>
        <v>0</v>
      </c>
      <c r="V39">
        <f t="shared" si="11"/>
        <v>0</v>
      </c>
      <c r="Y39">
        <f t="shared" si="6"/>
        <v>0.40663456393793473</v>
      </c>
      <c r="AA39" s="2">
        <f t="shared" si="7"/>
        <v>0.54681576591164538</v>
      </c>
      <c r="AB39" s="2">
        <f t="shared" si="8"/>
        <v>0.40663456393793473</v>
      </c>
      <c r="AC39" s="2" t="e">
        <f t="shared" si="9"/>
        <v>#N/A</v>
      </c>
    </row>
    <row r="40" spans="1:29" x14ac:dyDescent="0.25">
      <c r="A40" t="s">
        <v>88</v>
      </c>
      <c r="B40">
        <v>3235</v>
      </c>
      <c r="C40">
        <v>1231</v>
      </c>
      <c r="D40">
        <v>21524</v>
      </c>
      <c r="E40">
        <v>12504</v>
      </c>
      <c r="F40" t="s">
        <v>11</v>
      </c>
      <c r="G40" t="s">
        <v>11</v>
      </c>
      <c r="H40" s="1" t="s">
        <v>89</v>
      </c>
      <c r="I40" t="b">
        <f t="shared" si="2"/>
        <v>0</v>
      </c>
      <c r="J40" t="b">
        <f t="shared" si="2"/>
        <v>0</v>
      </c>
      <c r="K40" t="b">
        <f t="shared" si="3"/>
        <v>0</v>
      </c>
      <c r="S40">
        <f t="shared" si="4"/>
        <v>0.58093291209812303</v>
      </c>
      <c r="T40">
        <f t="shared" si="5"/>
        <v>0.38052550231839261</v>
      </c>
      <c r="U40">
        <f t="shared" si="10"/>
        <v>0</v>
      </c>
      <c r="V40">
        <f t="shared" si="11"/>
        <v>0</v>
      </c>
      <c r="Y40">
        <f t="shared" si="6"/>
        <v>0.38052550231839261</v>
      </c>
      <c r="AA40" s="2">
        <f t="shared" si="7"/>
        <v>0.58093291209812303</v>
      </c>
      <c r="AB40" s="2">
        <f t="shared" si="8"/>
        <v>0.38052550231839261</v>
      </c>
      <c r="AC40" s="2" t="e">
        <f t="shared" si="9"/>
        <v>#N/A</v>
      </c>
    </row>
    <row r="41" spans="1:29" x14ac:dyDescent="0.25">
      <c r="A41" t="s">
        <v>90</v>
      </c>
      <c r="B41">
        <v>5253</v>
      </c>
      <c r="C41">
        <v>2206</v>
      </c>
      <c r="D41">
        <v>38613</v>
      </c>
      <c r="E41">
        <v>20639</v>
      </c>
      <c r="F41" t="s">
        <v>11</v>
      </c>
      <c r="G41" t="s">
        <v>11</v>
      </c>
      <c r="H41" s="1" t="s">
        <v>91</v>
      </c>
      <c r="I41" t="b">
        <f t="shared" si="2"/>
        <v>0</v>
      </c>
      <c r="J41" t="b">
        <f t="shared" si="2"/>
        <v>0</v>
      </c>
      <c r="K41" t="b">
        <f t="shared" si="3"/>
        <v>0</v>
      </c>
      <c r="S41">
        <f t="shared" si="4"/>
        <v>0.53450910315178823</v>
      </c>
      <c r="T41">
        <f t="shared" si="5"/>
        <v>0.41995050447363413</v>
      </c>
      <c r="U41">
        <f t="shared" si="10"/>
        <v>0</v>
      </c>
      <c r="V41">
        <f t="shared" si="11"/>
        <v>0</v>
      </c>
      <c r="Y41">
        <f t="shared" si="6"/>
        <v>0.41995050447363413</v>
      </c>
      <c r="AA41" s="2">
        <f t="shared" si="7"/>
        <v>0.53450910315178823</v>
      </c>
      <c r="AB41" s="2">
        <f t="shared" si="8"/>
        <v>0.41995050447363413</v>
      </c>
      <c r="AC41" s="2" t="e">
        <f t="shared" si="9"/>
        <v>#N/A</v>
      </c>
    </row>
    <row r="42" spans="1:29" x14ac:dyDescent="0.25">
      <c r="A42" t="s">
        <v>92</v>
      </c>
      <c r="B42">
        <v>2513</v>
      </c>
      <c r="C42">
        <v>1342</v>
      </c>
      <c r="D42">
        <v>14210</v>
      </c>
      <c r="E42">
        <v>9018</v>
      </c>
      <c r="F42" t="s">
        <v>11</v>
      </c>
      <c r="G42" t="s">
        <v>11</v>
      </c>
      <c r="H42" s="1" t="s">
        <v>93</v>
      </c>
      <c r="I42" t="b">
        <f t="shared" si="2"/>
        <v>0</v>
      </c>
      <c r="J42" t="b">
        <f t="shared" si="2"/>
        <v>0</v>
      </c>
      <c r="K42" t="b">
        <f t="shared" si="3"/>
        <v>0</v>
      </c>
      <c r="S42">
        <f t="shared" si="4"/>
        <v>0.63462350457424344</v>
      </c>
      <c r="T42">
        <f t="shared" si="5"/>
        <v>0.53402307998408272</v>
      </c>
      <c r="U42">
        <f t="shared" si="10"/>
        <v>0</v>
      </c>
      <c r="V42">
        <f t="shared" si="11"/>
        <v>0</v>
      </c>
      <c r="Y42">
        <f t="shared" si="6"/>
        <v>0.53402307998408272</v>
      </c>
      <c r="AA42" s="2">
        <f t="shared" si="7"/>
        <v>0.63462350457424344</v>
      </c>
      <c r="AB42" s="2">
        <f t="shared" si="8"/>
        <v>0.53402307998408272</v>
      </c>
      <c r="AC42" s="2" t="e">
        <f t="shared" si="9"/>
        <v>#N/A</v>
      </c>
    </row>
    <row r="43" spans="1:29" x14ac:dyDescent="0.25">
      <c r="A43" t="s">
        <v>94</v>
      </c>
      <c r="B43">
        <v>5006</v>
      </c>
      <c r="C43">
        <v>2429</v>
      </c>
      <c r="D43">
        <v>40757</v>
      </c>
      <c r="E43">
        <v>24350</v>
      </c>
      <c r="F43" t="s">
        <v>11</v>
      </c>
      <c r="G43" t="s">
        <v>11</v>
      </c>
      <c r="H43" s="1" t="s">
        <v>95</v>
      </c>
      <c r="I43" t="b">
        <f t="shared" si="2"/>
        <v>0</v>
      </c>
      <c r="J43" t="b">
        <f t="shared" si="2"/>
        <v>0</v>
      </c>
      <c r="K43" t="b">
        <f t="shared" si="3"/>
        <v>0</v>
      </c>
      <c r="S43">
        <f t="shared" si="4"/>
        <v>0.59744338395858376</v>
      </c>
      <c r="T43">
        <f t="shared" si="5"/>
        <v>0.48521773871354373</v>
      </c>
      <c r="U43">
        <f t="shared" si="10"/>
        <v>0</v>
      </c>
      <c r="V43">
        <f t="shared" si="11"/>
        <v>0</v>
      </c>
      <c r="Y43">
        <f t="shared" si="6"/>
        <v>0.48521773871354373</v>
      </c>
      <c r="AA43" s="2">
        <f t="shared" si="7"/>
        <v>0.59744338395858376</v>
      </c>
      <c r="AB43" s="2">
        <f t="shared" si="8"/>
        <v>0.48521773871354373</v>
      </c>
      <c r="AC43" s="2" t="e">
        <f t="shared" si="9"/>
        <v>#N/A</v>
      </c>
    </row>
    <row r="44" spans="1:29" x14ac:dyDescent="0.25">
      <c r="A44" t="s">
        <v>96</v>
      </c>
      <c r="B44">
        <v>9876</v>
      </c>
      <c r="C44">
        <v>3757</v>
      </c>
      <c r="D44">
        <v>57981</v>
      </c>
      <c r="E44">
        <v>27133</v>
      </c>
      <c r="F44" t="s">
        <v>32</v>
      </c>
      <c r="G44" t="s">
        <v>32</v>
      </c>
      <c r="H44" s="1" t="s">
        <v>97</v>
      </c>
      <c r="I44" t="b">
        <f t="shared" si="2"/>
        <v>1</v>
      </c>
      <c r="J44" t="b">
        <f t="shared" si="2"/>
        <v>1</v>
      </c>
      <c r="K44" t="b">
        <f t="shared" si="3"/>
        <v>0</v>
      </c>
      <c r="S44">
        <f t="shared" si="4"/>
        <v>0.46796364326244805</v>
      </c>
      <c r="T44">
        <f t="shared" si="5"/>
        <v>0.38041717294451194</v>
      </c>
      <c r="U44">
        <f t="shared" si="10"/>
        <v>0.13030742842063597</v>
      </c>
      <c r="V44">
        <f t="shared" si="11"/>
        <v>0.1066995105824393</v>
      </c>
      <c r="Y44">
        <f t="shared" si="6"/>
        <v>0.38041717294451194</v>
      </c>
      <c r="AA44" s="2">
        <f t="shared" si="7"/>
        <v>0.46796364326244805</v>
      </c>
      <c r="AB44" s="2" t="e">
        <f t="shared" si="8"/>
        <v>#N/A</v>
      </c>
      <c r="AC44" s="2">
        <f t="shared" si="9"/>
        <v>0.38041717294451194</v>
      </c>
    </row>
    <row r="45" spans="1:29" x14ac:dyDescent="0.25">
      <c r="A45" t="s">
        <v>98</v>
      </c>
      <c r="B45">
        <v>3344</v>
      </c>
      <c r="C45">
        <v>1523</v>
      </c>
      <c r="D45">
        <v>23447</v>
      </c>
      <c r="E45">
        <v>14575</v>
      </c>
      <c r="F45" t="s">
        <v>11</v>
      </c>
      <c r="G45" t="s">
        <v>11</v>
      </c>
      <c r="H45" s="1" t="s">
        <v>99</v>
      </c>
      <c r="I45" t="b">
        <f t="shared" si="2"/>
        <v>0</v>
      </c>
      <c r="J45" t="b">
        <f t="shared" si="2"/>
        <v>0</v>
      </c>
      <c r="K45" t="b">
        <f t="shared" si="3"/>
        <v>0</v>
      </c>
      <c r="S45">
        <f t="shared" si="4"/>
        <v>0.62161470550603493</v>
      </c>
      <c r="T45">
        <f t="shared" si="5"/>
        <v>0.45544258373205743</v>
      </c>
      <c r="U45">
        <f t="shared" si="10"/>
        <v>0</v>
      </c>
      <c r="V45">
        <f t="shared" si="11"/>
        <v>0</v>
      </c>
      <c r="Y45">
        <f t="shared" si="6"/>
        <v>0.45544258373205743</v>
      </c>
      <c r="AA45" s="2">
        <f t="shared" si="7"/>
        <v>0.62161470550603493</v>
      </c>
      <c r="AB45" s="2">
        <f t="shared" si="8"/>
        <v>0.45544258373205743</v>
      </c>
      <c r="AC45" s="2" t="e">
        <f t="shared" si="9"/>
        <v>#N/A</v>
      </c>
    </row>
    <row r="46" spans="1:29" x14ac:dyDescent="0.25">
      <c r="A46" t="s">
        <v>100</v>
      </c>
      <c r="B46">
        <v>19642</v>
      </c>
      <c r="C46">
        <v>5648</v>
      </c>
      <c r="D46">
        <v>73616</v>
      </c>
      <c r="E46">
        <v>29048</v>
      </c>
      <c r="F46" t="s">
        <v>11</v>
      </c>
      <c r="G46" t="s">
        <v>11</v>
      </c>
      <c r="H46" s="1" t="s">
        <v>101</v>
      </c>
      <c r="I46" t="b">
        <f t="shared" si="2"/>
        <v>0</v>
      </c>
      <c r="J46" t="b">
        <f t="shared" si="2"/>
        <v>0</v>
      </c>
      <c r="K46" t="b">
        <f t="shared" si="3"/>
        <v>0</v>
      </c>
      <c r="S46">
        <f t="shared" si="4"/>
        <v>0.39458813301456203</v>
      </c>
      <c r="T46">
        <f t="shared" si="5"/>
        <v>0.28754709296405662</v>
      </c>
      <c r="U46">
        <f t="shared" si="10"/>
        <v>0</v>
      </c>
      <c r="V46">
        <f t="shared" si="11"/>
        <v>0</v>
      </c>
      <c r="Y46">
        <f t="shared" si="6"/>
        <v>0.28754709296405662</v>
      </c>
      <c r="AA46" s="2">
        <f t="shared" si="7"/>
        <v>0.39458813301456203</v>
      </c>
      <c r="AB46" s="2">
        <f t="shared" si="8"/>
        <v>0.28754709296405662</v>
      </c>
      <c r="AC46" s="2" t="e">
        <f t="shared" si="9"/>
        <v>#N/A</v>
      </c>
    </row>
    <row r="47" spans="1:29" x14ac:dyDescent="0.25">
      <c r="A47" t="s">
        <v>102</v>
      </c>
      <c r="B47">
        <v>2503</v>
      </c>
      <c r="C47">
        <v>838</v>
      </c>
      <c r="D47">
        <v>16070</v>
      </c>
      <c r="E47">
        <v>7591</v>
      </c>
      <c r="F47" t="s">
        <v>11</v>
      </c>
      <c r="G47" t="s">
        <v>11</v>
      </c>
      <c r="H47" s="1" t="s">
        <v>103</v>
      </c>
      <c r="I47" t="b">
        <f t="shared" si="2"/>
        <v>0</v>
      </c>
      <c r="J47" t="b">
        <f t="shared" si="2"/>
        <v>0</v>
      </c>
      <c r="K47" t="b">
        <f t="shared" si="3"/>
        <v>0</v>
      </c>
      <c r="S47">
        <f t="shared" si="4"/>
        <v>0.47237087741132544</v>
      </c>
      <c r="T47">
        <f t="shared" si="5"/>
        <v>0.33479824210946862</v>
      </c>
      <c r="U47">
        <f t="shared" si="10"/>
        <v>0</v>
      </c>
      <c r="V47">
        <f t="shared" si="11"/>
        <v>0</v>
      </c>
      <c r="Y47">
        <f t="shared" si="6"/>
        <v>0.33479824210946862</v>
      </c>
      <c r="AA47" s="2">
        <f t="shared" si="7"/>
        <v>0.47237087741132544</v>
      </c>
      <c r="AB47" s="2">
        <f t="shared" si="8"/>
        <v>0.33479824210946862</v>
      </c>
      <c r="AC47" s="2" t="e">
        <f t="shared" si="9"/>
        <v>#N/A</v>
      </c>
    </row>
    <row r="48" spans="1:29" x14ac:dyDescent="0.25">
      <c r="A48" t="s">
        <v>104</v>
      </c>
      <c r="B48">
        <v>4223</v>
      </c>
      <c r="C48">
        <v>1758</v>
      </c>
      <c r="D48">
        <v>22133</v>
      </c>
      <c r="E48">
        <v>10955</v>
      </c>
      <c r="F48" t="s">
        <v>11</v>
      </c>
      <c r="G48" t="s">
        <v>11</v>
      </c>
      <c r="H48" s="1" t="s">
        <v>105</v>
      </c>
      <c r="I48" t="b">
        <f t="shared" si="2"/>
        <v>0</v>
      </c>
      <c r="J48" t="b">
        <f t="shared" si="2"/>
        <v>0</v>
      </c>
      <c r="K48" t="b">
        <f t="shared" si="3"/>
        <v>0</v>
      </c>
      <c r="S48">
        <f t="shared" si="4"/>
        <v>0.49496227352821581</v>
      </c>
      <c r="T48">
        <f t="shared" si="5"/>
        <v>0.4162917357328913</v>
      </c>
      <c r="U48">
        <f t="shared" si="10"/>
        <v>0</v>
      </c>
      <c r="V48">
        <f t="shared" si="11"/>
        <v>0</v>
      </c>
      <c r="Y48">
        <f t="shared" si="6"/>
        <v>0.4162917357328913</v>
      </c>
      <c r="AA48" s="2">
        <f t="shared" si="7"/>
        <v>0.49496227352821581</v>
      </c>
      <c r="AB48" s="2">
        <f t="shared" si="8"/>
        <v>0.4162917357328913</v>
      </c>
      <c r="AC48" s="2" t="e">
        <f t="shared" si="9"/>
        <v>#N/A</v>
      </c>
    </row>
    <row r="49" spans="1:29" x14ac:dyDescent="0.25">
      <c r="A49" t="s">
        <v>106</v>
      </c>
      <c r="B49">
        <v>7681</v>
      </c>
      <c r="C49">
        <v>3659</v>
      </c>
      <c r="D49">
        <v>42225</v>
      </c>
      <c r="E49">
        <v>26071</v>
      </c>
      <c r="F49" t="s">
        <v>11</v>
      </c>
      <c r="G49" t="s">
        <v>11</v>
      </c>
      <c r="H49" s="1" t="s">
        <v>107</v>
      </c>
      <c r="I49" t="b">
        <f t="shared" si="2"/>
        <v>0</v>
      </c>
      <c r="J49" t="b">
        <f t="shared" si="2"/>
        <v>0</v>
      </c>
      <c r="K49" t="b">
        <f t="shared" si="3"/>
        <v>0</v>
      </c>
      <c r="S49">
        <f t="shared" si="4"/>
        <v>0.61743043220840732</v>
      </c>
      <c r="T49">
        <f t="shared" si="5"/>
        <v>0.4763702642885041</v>
      </c>
      <c r="U49">
        <f t="shared" si="10"/>
        <v>0</v>
      </c>
      <c r="V49">
        <f t="shared" si="11"/>
        <v>0</v>
      </c>
      <c r="Y49">
        <f t="shared" si="6"/>
        <v>0.4763702642885041</v>
      </c>
      <c r="AA49" s="2">
        <f t="shared" si="7"/>
        <v>0.61743043220840732</v>
      </c>
      <c r="AB49" s="2">
        <f t="shared" si="8"/>
        <v>0.4763702642885041</v>
      </c>
      <c r="AC49" s="2" t="e">
        <f t="shared" si="9"/>
        <v>#N/A</v>
      </c>
    </row>
    <row r="50" spans="1:29" x14ac:dyDescent="0.25">
      <c r="A50" t="s">
        <v>108</v>
      </c>
      <c r="B50">
        <v>2683</v>
      </c>
      <c r="C50">
        <v>1171</v>
      </c>
      <c r="D50">
        <v>15889</v>
      </c>
      <c r="E50">
        <v>8628</v>
      </c>
      <c r="F50" t="s">
        <v>11</v>
      </c>
      <c r="G50" t="s">
        <v>11</v>
      </c>
      <c r="H50" s="1" t="s">
        <v>109</v>
      </c>
      <c r="I50" t="b">
        <f t="shared" si="2"/>
        <v>0</v>
      </c>
      <c r="J50" t="b">
        <f t="shared" si="2"/>
        <v>0</v>
      </c>
      <c r="K50" t="b">
        <f t="shared" si="3"/>
        <v>0</v>
      </c>
      <c r="S50">
        <f t="shared" si="4"/>
        <v>0.54301718169803004</v>
      </c>
      <c r="T50">
        <f t="shared" si="5"/>
        <v>0.43645173313455088</v>
      </c>
      <c r="U50">
        <f t="shared" si="10"/>
        <v>0</v>
      </c>
      <c r="V50">
        <f t="shared" si="11"/>
        <v>0</v>
      </c>
      <c r="Y50">
        <f t="shared" si="6"/>
        <v>0.43645173313455088</v>
      </c>
      <c r="AA50" s="2">
        <f t="shared" si="7"/>
        <v>0.54301718169803004</v>
      </c>
      <c r="AB50" s="2">
        <f t="shared" si="8"/>
        <v>0.43645173313455088</v>
      </c>
      <c r="AC50" s="2" t="e">
        <f t="shared" si="9"/>
        <v>#N/A</v>
      </c>
    </row>
    <row r="51" spans="1:29" x14ac:dyDescent="0.25">
      <c r="A51" t="s">
        <v>110</v>
      </c>
      <c r="B51">
        <v>5938</v>
      </c>
      <c r="C51">
        <v>2312</v>
      </c>
      <c r="D51">
        <v>32666</v>
      </c>
      <c r="E51">
        <v>16765</v>
      </c>
      <c r="F51" t="s">
        <v>32</v>
      </c>
      <c r="G51" t="s">
        <v>32</v>
      </c>
      <c r="H51" s="1" t="s">
        <v>111</v>
      </c>
      <c r="I51" t="b">
        <f t="shared" si="2"/>
        <v>1</v>
      </c>
      <c r="J51" t="b">
        <f t="shared" si="2"/>
        <v>1</v>
      </c>
      <c r="K51" t="b">
        <f t="shared" si="3"/>
        <v>0</v>
      </c>
      <c r="S51">
        <f t="shared" si="4"/>
        <v>0.5132247596889733</v>
      </c>
      <c r="T51">
        <f t="shared" si="5"/>
        <v>0.38935668575277871</v>
      </c>
      <c r="U51">
        <f t="shared" si="10"/>
        <v>7.8348067027312313E-2</v>
      </c>
      <c r="V51">
        <f t="shared" si="11"/>
        <v>6.4153674953273052E-2</v>
      </c>
      <c r="Y51">
        <f t="shared" si="6"/>
        <v>0.38935668575277871</v>
      </c>
      <c r="AA51" s="2">
        <f t="shared" si="7"/>
        <v>0.5132247596889733</v>
      </c>
      <c r="AB51" s="2" t="e">
        <f t="shared" si="8"/>
        <v>#N/A</v>
      </c>
      <c r="AC51" s="2">
        <f t="shared" si="9"/>
        <v>0.38935668575277871</v>
      </c>
    </row>
    <row r="52" spans="1:29" x14ac:dyDescent="0.25">
      <c r="A52" t="s">
        <v>112</v>
      </c>
      <c r="B52">
        <v>9920</v>
      </c>
      <c r="C52">
        <v>3555</v>
      </c>
      <c r="D52">
        <v>45256</v>
      </c>
      <c r="E52">
        <v>21891</v>
      </c>
      <c r="F52" t="s">
        <v>11</v>
      </c>
      <c r="G52" t="s">
        <v>11</v>
      </c>
      <c r="H52" s="1" t="s">
        <v>113</v>
      </c>
      <c r="I52" t="b">
        <f t="shared" si="2"/>
        <v>0</v>
      </c>
      <c r="J52" t="b">
        <f t="shared" si="2"/>
        <v>0</v>
      </c>
      <c r="K52" t="b">
        <f t="shared" si="3"/>
        <v>0</v>
      </c>
      <c r="S52">
        <f t="shared" si="4"/>
        <v>0.48371486653703377</v>
      </c>
      <c r="T52">
        <f t="shared" si="5"/>
        <v>0.35836693548387094</v>
      </c>
      <c r="U52">
        <f t="shared" si="10"/>
        <v>0</v>
      </c>
      <c r="V52">
        <f t="shared" si="11"/>
        <v>0</v>
      </c>
      <c r="Y52">
        <f t="shared" si="6"/>
        <v>0.35836693548387094</v>
      </c>
      <c r="AA52" s="2">
        <f t="shared" si="7"/>
        <v>0.48371486653703377</v>
      </c>
      <c r="AB52" s="2">
        <f t="shared" si="8"/>
        <v>0.35836693548387094</v>
      </c>
      <c r="AC52" s="2" t="e">
        <f t="shared" si="9"/>
        <v>#N/A</v>
      </c>
    </row>
    <row r="53" spans="1:29" x14ac:dyDescent="0.25">
      <c r="A53" t="s">
        <v>114</v>
      </c>
      <c r="B53">
        <v>6045</v>
      </c>
      <c r="C53">
        <v>2644</v>
      </c>
      <c r="D53">
        <v>30535</v>
      </c>
      <c r="E53">
        <v>16773</v>
      </c>
      <c r="F53" t="s">
        <v>11</v>
      </c>
      <c r="G53" t="s">
        <v>11</v>
      </c>
      <c r="H53" s="1" t="s">
        <v>115</v>
      </c>
      <c r="I53" t="b">
        <f t="shared" si="2"/>
        <v>0</v>
      </c>
      <c r="J53" t="b">
        <f t="shared" si="2"/>
        <v>0</v>
      </c>
      <c r="K53" t="b">
        <f t="shared" si="3"/>
        <v>0</v>
      </c>
      <c r="S53">
        <f t="shared" si="4"/>
        <v>0.54930407728835762</v>
      </c>
      <c r="T53">
        <f t="shared" si="5"/>
        <v>0.43738626964433414</v>
      </c>
      <c r="U53">
        <f t="shared" si="10"/>
        <v>0</v>
      </c>
      <c r="V53">
        <f t="shared" si="11"/>
        <v>0</v>
      </c>
      <c r="Y53">
        <f t="shared" si="6"/>
        <v>0.43738626964433414</v>
      </c>
      <c r="AA53" s="2">
        <f t="shared" si="7"/>
        <v>0.54930407728835762</v>
      </c>
      <c r="AB53" s="2">
        <f t="shared" si="8"/>
        <v>0.43738626964433414</v>
      </c>
      <c r="AC53" s="2" t="e">
        <f t="shared" si="9"/>
        <v>#N/A</v>
      </c>
    </row>
    <row r="54" spans="1:29" x14ac:dyDescent="0.25">
      <c r="A54" t="s">
        <v>116</v>
      </c>
      <c r="B54">
        <v>5085</v>
      </c>
      <c r="C54">
        <v>2286</v>
      </c>
      <c r="D54">
        <v>25158</v>
      </c>
      <c r="E54">
        <v>13623</v>
      </c>
      <c r="F54" t="s">
        <v>11</v>
      </c>
      <c r="G54" t="s">
        <v>11</v>
      </c>
      <c r="H54" s="1" t="s">
        <v>117</v>
      </c>
      <c r="I54" t="b">
        <f t="shared" si="2"/>
        <v>0</v>
      </c>
      <c r="J54" t="b">
        <f t="shared" si="2"/>
        <v>0</v>
      </c>
      <c r="K54" t="b">
        <f t="shared" si="3"/>
        <v>0</v>
      </c>
      <c r="S54">
        <f t="shared" si="4"/>
        <v>0.54149773431910331</v>
      </c>
      <c r="T54">
        <f t="shared" si="5"/>
        <v>0.44955752212389383</v>
      </c>
      <c r="U54">
        <f t="shared" si="10"/>
        <v>0</v>
      </c>
      <c r="V54">
        <f t="shared" si="11"/>
        <v>0</v>
      </c>
      <c r="Y54">
        <f t="shared" si="6"/>
        <v>0.44955752212389383</v>
      </c>
      <c r="AA54" s="2">
        <f t="shared" si="7"/>
        <v>0.54149773431910331</v>
      </c>
      <c r="AB54" s="2">
        <f t="shared" si="8"/>
        <v>0.44955752212389383</v>
      </c>
      <c r="AC54" s="2" t="e">
        <f t="shared" si="9"/>
        <v>#N/A</v>
      </c>
    </row>
    <row r="55" spans="1:29" x14ac:dyDescent="0.25">
      <c r="A55" t="s">
        <v>118</v>
      </c>
      <c r="B55">
        <v>12060</v>
      </c>
      <c r="C55">
        <v>4398</v>
      </c>
      <c r="D55">
        <v>63812</v>
      </c>
      <c r="E55">
        <v>30367</v>
      </c>
      <c r="F55" t="s">
        <v>11</v>
      </c>
      <c r="G55" t="s">
        <v>11</v>
      </c>
      <c r="H55" s="1" t="s">
        <v>119</v>
      </c>
      <c r="I55" t="b">
        <f t="shared" si="2"/>
        <v>0</v>
      </c>
      <c r="J55" t="b">
        <f t="shared" si="2"/>
        <v>0</v>
      </c>
      <c r="K55" t="b">
        <f t="shared" si="3"/>
        <v>0</v>
      </c>
      <c r="S55">
        <f t="shared" si="4"/>
        <v>0.4758822791951357</v>
      </c>
      <c r="T55">
        <f t="shared" si="5"/>
        <v>0.36467661691542291</v>
      </c>
      <c r="U55">
        <f t="shared" si="10"/>
        <v>0</v>
      </c>
      <c r="V55">
        <f t="shared" si="11"/>
        <v>0</v>
      </c>
      <c r="Y55">
        <f t="shared" si="6"/>
        <v>0.36467661691542291</v>
      </c>
      <c r="AA55" s="2">
        <f t="shared" si="7"/>
        <v>0.4758822791951357</v>
      </c>
      <c r="AB55" s="2">
        <f t="shared" si="8"/>
        <v>0.36467661691542291</v>
      </c>
      <c r="AC55" s="2" t="e">
        <f t="shared" si="9"/>
        <v>#N/A</v>
      </c>
    </row>
    <row r="56" spans="1:29" x14ac:dyDescent="0.25">
      <c r="A56" t="s">
        <v>120</v>
      </c>
      <c r="B56">
        <v>6107</v>
      </c>
      <c r="C56">
        <v>2446</v>
      </c>
      <c r="D56">
        <v>31920</v>
      </c>
      <c r="E56">
        <v>16112</v>
      </c>
      <c r="F56" t="s">
        <v>11</v>
      </c>
      <c r="G56" t="s">
        <v>11</v>
      </c>
      <c r="H56" s="1" t="s">
        <v>121</v>
      </c>
      <c r="I56" t="b">
        <f t="shared" si="2"/>
        <v>0</v>
      </c>
      <c r="J56" t="b">
        <f t="shared" si="2"/>
        <v>0</v>
      </c>
      <c r="K56" t="b">
        <f t="shared" si="3"/>
        <v>0</v>
      </c>
      <c r="S56">
        <f t="shared" si="4"/>
        <v>0.50476190476190474</v>
      </c>
      <c r="T56">
        <f t="shared" si="5"/>
        <v>0.4005239888652366</v>
      </c>
      <c r="U56">
        <f t="shared" si="10"/>
        <v>0</v>
      </c>
      <c r="V56">
        <f t="shared" si="11"/>
        <v>0</v>
      </c>
      <c r="Y56">
        <f t="shared" si="6"/>
        <v>0.4005239888652366</v>
      </c>
      <c r="AA56" s="2">
        <f t="shared" si="7"/>
        <v>0.50476190476190474</v>
      </c>
      <c r="AB56" s="2">
        <f t="shared" si="8"/>
        <v>0.4005239888652366</v>
      </c>
      <c r="AC56" s="2" t="e">
        <f t="shared" si="9"/>
        <v>#N/A</v>
      </c>
    </row>
    <row r="57" spans="1:29" x14ac:dyDescent="0.25">
      <c r="A57" t="s">
        <v>122</v>
      </c>
      <c r="B57">
        <v>5715</v>
      </c>
      <c r="C57">
        <v>2723</v>
      </c>
      <c r="D57">
        <v>26122</v>
      </c>
      <c r="E57">
        <v>15171</v>
      </c>
      <c r="F57" t="s">
        <v>11</v>
      </c>
      <c r="G57" t="s">
        <v>11</v>
      </c>
      <c r="H57" s="1" t="s">
        <v>123</v>
      </c>
      <c r="I57" t="b">
        <f t="shared" si="2"/>
        <v>0</v>
      </c>
      <c r="J57" t="b">
        <f t="shared" si="2"/>
        <v>0</v>
      </c>
      <c r="K57" t="b">
        <f t="shared" si="3"/>
        <v>0</v>
      </c>
      <c r="S57">
        <f t="shared" si="4"/>
        <v>0.58077482581731876</v>
      </c>
      <c r="T57">
        <f t="shared" si="5"/>
        <v>0.47646544181977252</v>
      </c>
      <c r="U57">
        <f t="shared" si="10"/>
        <v>0</v>
      </c>
      <c r="V57">
        <f t="shared" si="11"/>
        <v>0</v>
      </c>
      <c r="Y57">
        <f t="shared" si="6"/>
        <v>0.47646544181977252</v>
      </c>
      <c r="AA57" s="2">
        <f t="shared" si="7"/>
        <v>0.58077482581731876</v>
      </c>
      <c r="AB57" s="2">
        <f t="shared" si="8"/>
        <v>0.47646544181977252</v>
      </c>
      <c r="AC57" s="2" t="e">
        <f t="shared" si="9"/>
        <v>#N/A</v>
      </c>
    </row>
    <row r="58" spans="1:29" x14ac:dyDescent="0.25">
      <c r="A58" t="s">
        <v>124</v>
      </c>
      <c r="B58">
        <v>4780</v>
      </c>
      <c r="C58">
        <v>1928</v>
      </c>
      <c r="D58">
        <v>27040</v>
      </c>
      <c r="E58">
        <v>14161</v>
      </c>
      <c r="F58" t="s">
        <v>11</v>
      </c>
      <c r="G58" t="s">
        <v>11</v>
      </c>
      <c r="H58" s="1" t="s">
        <v>125</v>
      </c>
      <c r="I58" t="b">
        <f t="shared" si="2"/>
        <v>0</v>
      </c>
      <c r="J58" t="b">
        <f t="shared" si="2"/>
        <v>0</v>
      </c>
      <c r="K58" t="b">
        <f t="shared" si="3"/>
        <v>0</v>
      </c>
      <c r="S58">
        <f t="shared" si="4"/>
        <v>0.52370562130177511</v>
      </c>
      <c r="T58">
        <f t="shared" si="5"/>
        <v>0.40334728033472805</v>
      </c>
      <c r="U58">
        <f t="shared" si="10"/>
        <v>0</v>
      </c>
      <c r="V58">
        <f t="shared" si="11"/>
        <v>0</v>
      </c>
      <c r="Y58">
        <f t="shared" si="6"/>
        <v>0.40334728033472805</v>
      </c>
      <c r="AA58" s="2">
        <f t="shared" si="7"/>
        <v>0.52370562130177511</v>
      </c>
      <c r="AB58" s="2">
        <f t="shared" si="8"/>
        <v>0.40334728033472805</v>
      </c>
      <c r="AC58" s="2" t="e">
        <f t="shared" si="9"/>
        <v>#N/A</v>
      </c>
    </row>
    <row r="59" spans="1:29" x14ac:dyDescent="0.25">
      <c r="A59" t="s">
        <v>126</v>
      </c>
      <c r="B59">
        <v>4646</v>
      </c>
      <c r="C59">
        <v>2124</v>
      </c>
      <c r="D59">
        <v>25950</v>
      </c>
      <c r="E59">
        <v>15651</v>
      </c>
      <c r="F59" t="s">
        <v>11</v>
      </c>
      <c r="G59" t="s">
        <v>11</v>
      </c>
      <c r="H59" s="1" t="s">
        <v>127</v>
      </c>
      <c r="I59" t="b">
        <f t="shared" si="2"/>
        <v>0</v>
      </c>
      <c r="J59" t="b">
        <f t="shared" si="2"/>
        <v>0</v>
      </c>
      <c r="K59" t="b">
        <f t="shared" si="3"/>
        <v>0</v>
      </c>
      <c r="S59">
        <f t="shared" si="4"/>
        <v>0.60312138728323694</v>
      </c>
      <c r="T59">
        <f t="shared" si="5"/>
        <v>0.45716745587602237</v>
      </c>
      <c r="U59">
        <f t="shared" si="10"/>
        <v>0</v>
      </c>
      <c r="V59">
        <f t="shared" si="11"/>
        <v>0</v>
      </c>
      <c r="Y59">
        <f t="shared" si="6"/>
        <v>0.45716745587602237</v>
      </c>
      <c r="AA59" s="2">
        <f t="shared" si="7"/>
        <v>0.60312138728323694</v>
      </c>
      <c r="AB59" s="2">
        <f t="shared" si="8"/>
        <v>0.45716745587602237</v>
      </c>
      <c r="AC59" s="2" t="e">
        <f t="shared" si="9"/>
        <v>#N/A</v>
      </c>
    </row>
    <row r="60" spans="1:29" x14ac:dyDescent="0.25">
      <c r="A60" t="s">
        <v>128</v>
      </c>
      <c r="B60">
        <v>5989</v>
      </c>
      <c r="C60">
        <v>2440</v>
      </c>
      <c r="D60">
        <v>29389</v>
      </c>
      <c r="E60">
        <v>15267</v>
      </c>
      <c r="F60" t="s">
        <v>11</v>
      </c>
      <c r="G60" t="s">
        <v>11</v>
      </c>
      <c r="H60" s="1" t="s">
        <v>129</v>
      </c>
      <c r="I60" t="b">
        <f t="shared" si="2"/>
        <v>0</v>
      </c>
      <c r="J60" t="b">
        <f t="shared" si="2"/>
        <v>0</v>
      </c>
      <c r="K60" t="b">
        <f t="shared" si="3"/>
        <v>0</v>
      </c>
      <c r="S60">
        <f t="shared" si="4"/>
        <v>0.51948007758004699</v>
      </c>
      <c r="T60">
        <f t="shared" si="5"/>
        <v>0.40741359158457169</v>
      </c>
      <c r="U60">
        <f t="shared" si="10"/>
        <v>0</v>
      </c>
      <c r="V60">
        <f t="shared" si="11"/>
        <v>0</v>
      </c>
      <c r="Y60">
        <f t="shared" si="6"/>
        <v>0.40741359158457169</v>
      </c>
      <c r="AA60" s="2">
        <f t="shared" si="7"/>
        <v>0.51948007758004699</v>
      </c>
      <c r="AB60" s="2">
        <f t="shared" si="8"/>
        <v>0.40741359158457169</v>
      </c>
      <c r="AC60" s="2" t="e">
        <f t="shared" si="9"/>
        <v>#N/A</v>
      </c>
    </row>
    <row r="61" spans="1:29" x14ac:dyDescent="0.25">
      <c r="A61" t="s">
        <v>130</v>
      </c>
      <c r="B61">
        <v>9185</v>
      </c>
      <c r="C61">
        <v>2929</v>
      </c>
      <c r="D61">
        <v>42000</v>
      </c>
      <c r="E61">
        <v>18460</v>
      </c>
      <c r="F61" t="s">
        <v>11</v>
      </c>
      <c r="G61" t="s">
        <v>11</v>
      </c>
      <c r="H61" s="1" t="s">
        <v>131</v>
      </c>
      <c r="I61" t="b">
        <f t="shared" si="2"/>
        <v>0</v>
      </c>
      <c r="J61" t="b">
        <f t="shared" si="2"/>
        <v>0</v>
      </c>
      <c r="K61" t="b">
        <f t="shared" si="3"/>
        <v>0</v>
      </c>
      <c r="S61">
        <f t="shared" si="4"/>
        <v>0.43952380952380954</v>
      </c>
      <c r="T61">
        <f t="shared" si="5"/>
        <v>0.31888949373979314</v>
      </c>
      <c r="U61">
        <f t="shared" si="10"/>
        <v>0</v>
      </c>
      <c r="V61">
        <f t="shared" si="11"/>
        <v>0</v>
      </c>
      <c r="Y61">
        <f t="shared" si="6"/>
        <v>0.31888949373979314</v>
      </c>
      <c r="AA61" s="2">
        <f t="shared" si="7"/>
        <v>0.43952380952380954</v>
      </c>
      <c r="AB61" s="2">
        <f t="shared" si="8"/>
        <v>0.31888949373979314</v>
      </c>
      <c r="AC61" s="2" t="e">
        <f t="shared" si="9"/>
        <v>#N/A</v>
      </c>
    </row>
    <row r="62" spans="1:29" x14ac:dyDescent="0.25">
      <c r="A62" t="s">
        <v>132</v>
      </c>
      <c r="B62">
        <v>11933</v>
      </c>
      <c r="C62">
        <v>4717</v>
      </c>
      <c r="D62">
        <v>60732</v>
      </c>
      <c r="E62">
        <v>31768</v>
      </c>
      <c r="F62" t="s">
        <v>11</v>
      </c>
      <c r="G62" t="s">
        <v>11</v>
      </c>
      <c r="H62" s="1" t="s">
        <v>133</v>
      </c>
      <c r="I62" t="b">
        <f t="shared" si="2"/>
        <v>0</v>
      </c>
      <c r="J62" t="b">
        <f t="shared" si="2"/>
        <v>0</v>
      </c>
      <c r="K62" t="b">
        <f t="shared" si="3"/>
        <v>0</v>
      </c>
      <c r="S62">
        <f t="shared" si="4"/>
        <v>0.52308502930909573</v>
      </c>
      <c r="T62">
        <f t="shared" si="5"/>
        <v>0.39529037123942007</v>
      </c>
      <c r="U62">
        <f t="shared" si="10"/>
        <v>0</v>
      </c>
      <c r="V62">
        <f t="shared" si="11"/>
        <v>0</v>
      </c>
      <c r="Y62">
        <f t="shared" si="6"/>
        <v>0.39529037123942007</v>
      </c>
      <c r="AA62" s="2">
        <f t="shared" si="7"/>
        <v>0.52308502930909573</v>
      </c>
      <c r="AB62" s="2">
        <f t="shared" si="8"/>
        <v>0.39529037123942007</v>
      </c>
      <c r="AC62" s="2" t="e">
        <f t="shared" si="9"/>
        <v>#N/A</v>
      </c>
    </row>
    <row r="63" spans="1:29" x14ac:dyDescent="0.25">
      <c r="A63" t="s">
        <v>134</v>
      </c>
      <c r="B63">
        <v>6583</v>
      </c>
      <c r="C63">
        <v>2997</v>
      </c>
      <c r="D63">
        <v>32535</v>
      </c>
      <c r="E63">
        <v>17772</v>
      </c>
      <c r="F63" t="s">
        <v>11</v>
      </c>
      <c r="G63" t="s">
        <v>11</v>
      </c>
      <c r="H63" s="1" t="s">
        <v>135</v>
      </c>
      <c r="I63" t="b">
        <f t="shared" si="2"/>
        <v>0</v>
      </c>
      <c r="J63" t="b">
        <f t="shared" si="2"/>
        <v>0</v>
      </c>
      <c r="K63" t="b">
        <f t="shared" si="3"/>
        <v>0</v>
      </c>
      <c r="S63">
        <f t="shared" si="4"/>
        <v>0.54624250806823416</v>
      </c>
      <c r="T63">
        <f t="shared" si="5"/>
        <v>0.45526355764848853</v>
      </c>
      <c r="U63">
        <f t="shared" si="10"/>
        <v>0</v>
      </c>
      <c r="V63">
        <f t="shared" si="11"/>
        <v>0</v>
      </c>
      <c r="Y63">
        <f t="shared" si="6"/>
        <v>0.45526355764848853</v>
      </c>
      <c r="AA63" s="2">
        <f t="shared" si="7"/>
        <v>0.54624250806823416</v>
      </c>
      <c r="AB63" s="2">
        <f t="shared" si="8"/>
        <v>0.45526355764848853</v>
      </c>
      <c r="AC63" s="2" t="e">
        <f t="shared" si="9"/>
        <v>#N/A</v>
      </c>
    </row>
    <row r="64" spans="1:29" x14ac:dyDescent="0.25">
      <c r="A64" t="s">
        <v>136</v>
      </c>
      <c r="B64">
        <v>11925</v>
      </c>
      <c r="C64">
        <v>3624</v>
      </c>
      <c r="D64">
        <v>54482</v>
      </c>
      <c r="E64">
        <v>23682</v>
      </c>
      <c r="F64" t="s">
        <v>11</v>
      </c>
      <c r="G64" t="s">
        <v>11</v>
      </c>
      <c r="H64" s="1" t="s">
        <v>137</v>
      </c>
      <c r="I64" t="b">
        <f t="shared" si="2"/>
        <v>0</v>
      </c>
      <c r="J64" t="b">
        <f t="shared" si="2"/>
        <v>0</v>
      </c>
      <c r="K64" t="b">
        <f t="shared" si="3"/>
        <v>0</v>
      </c>
      <c r="S64">
        <f t="shared" si="4"/>
        <v>0.43467567269924012</v>
      </c>
      <c r="T64">
        <f t="shared" si="5"/>
        <v>0.30389937106918241</v>
      </c>
      <c r="U64">
        <f t="shared" si="10"/>
        <v>0</v>
      </c>
      <c r="V64">
        <f t="shared" si="11"/>
        <v>0</v>
      </c>
      <c r="Y64">
        <f t="shared" si="6"/>
        <v>0.30389937106918241</v>
      </c>
      <c r="AA64" s="2">
        <f t="shared" si="7"/>
        <v>0.43467567269924012</v>
      </c>
      <c r="AB64" s="2">
        <f t="shared" si="8"/>
        <v>0.30389937106918241</v>
      </c>
      <c r="AC64" s="2" t="e">
        <f t="shared" si="9"/>
        <v>#N/A</v>
      </c>
    </row>
    <row r="65" spans="1:29" x14ac:dyDescent="0.25">
      <c r="A65" t="s">
        <v>138</v>
      </c>
      <c r="B65">
        <v>3940</v>
      </c>
      <c r="C65">
        <v>1552</v>
      </c>
      <c r="D65">
        <v>26856</v>
      </c>
      <c r="E65">
        <v>14845</v>
      </c>
      <c r="F65" t="s">
        <v>11</v>
      </c>
      <c r="G65" t="s">
        <v>11</v>
      </c>
      <c r="H65" s="1" t="s">
        <v>139</v>
      </c>
      <c r="I65" t="b">
        <f t="shared" si="2"/>
        <v>0</v>
      </c>
      <c r="J65" t="b">
        <f t="shared" si="2"/>
        <v>0</v>
      </c>
      <c r="K65" t="b">
        <f t="shared" si="3"/>
        <v>0</v>
      </c>
      <c r="S65">
        <f t="shared" si="4"/>
        <v>0.55276288352695857</v>
      </c>
      <c r="T65">
        <f t="shared" si="5"/>
        <v>0.39390862944162436</v>
      </c>
      <c r="U65">
        <f t="shared" si="10"/>
        <v>0</v>
      </c>
      <c r="V65">
        <f t="shared" si="11"/>
        <v>0</v>
      </c>
      <c r="Y65">
        <f t="shared" si="6"/>
        <v>0.39390862944162436</v>
      </c>
      <c r="AA65" s="2">
        <f t="shared" si="7"/>
        <v>0.55276288352695857</v>
      </c>
      <c r="AB65" s="2">
        <f t="shared" si="8"/>
        <v>0.39390862944162436</v>
      </c>
      <c r="AC65" s="2" t="e">
        <f t="shared" si="9"/>
        <v>#N/A</v>
      </c>
    </row>
    <row r="66" spans="1:29" x14ac:dyDescent="0.25">
      <c r="A66" t="s">
        <v>140</v>
      </c>
      <c r="B66">
        <v>11229</v>
      </c>
      <c r="C66">
        <v>4500</v>
      </c>
      <c r="D66">
        <v>70280</v>
      </c>
      <c r="E66">
        <v>38417</v>
      </c>
      <c r="F66" t="s">
        <v>11</v>
      </c>
      <c r="G66" t="s">
        <v>11</v>
      </c>
      <c r="H66" s="1" t="s">
        <v>141</v>
      </c>
      <c r="I66" t="b">
        <f t="shared" si="2"/>
        <v>0</v>
      </c>
      <c r="J66" t="b">
        <f t="shared" si="2"/>
        <v>0</v>
      </c>
      <c r="K66" t="b">
        <f t="shared" si="3"/>
        <v>0</v>
      </c>
      <c r="S66">
        <f t="shared" si="4"/>
        <v>0.54662777461582246</v>
      </c>
      <c r="T66">
        <f t="shared" si="5"/>
        <v>0.40074806305102861</v>
      </c>
      <c r="U66">
        <f t="shared" ref="U66:U97" si="12">IF(I66,$B66/$P$3,0)</f>
        <v>0</v>
      </c>
      <c r="V66">
        <f t="shared" ref="V66:V97" si="13">IF(J66,$B66/$P$4,0)</f>
        <v>0</v>
      </c>
      <c r="Y66">
        <f t="shared" si="6"/>
        <v>0.40074806305102861</v>
      </c>
      <c r="AA66" s="2">
        <f t="shared" si="7"/>
        <v>0.54662777461582246</v>
      </c>
      <c r="AB66" s="2">
        <f t="shared" si="8"/>
        <v>0.40074806305102861</v>
      </c>
      <c r="AC66" s="2" t="e">
        <f t="shared" si="9"/>
        <v>#N/A</v>
      </c>
    </row>
    <row r="67" spans="1:29" x14ac:dyDescent="0.25">
      <c r="A67" t="s">
        <v>142</v>
      </c>
      <c r="B67">
        <v>5622</v>
      </c>
      <c r="C67">
        <v>2846</v>
      </c>
      <c r="D67">
        <v>35316</v>
      </c>
      <c r="E67">
        <v>22469</v>
      </c>
      <c r="F67" t="s">
        <v>11</v>
      </c>
      <c r="G67" t="s">
        <v>11</v>
      </c>
      <c r="H67" s="1" t="s">
        <v>143</v>
      </c>
      <c r="I67" t="b">
        <f t="shared" ref="I67:J118" si="14">ISERROR(FIND("nicht",F67))</f>
        <v>0</v>
      </c>
      <c r="J67" t="b">
        <f t="shared" si="14"/>
        <v>0</v>
      </c>
      <c r="K67" t="b">
        <f t="shared" ref="K67:K118" si="15">I67&lt;&gt;J67</f>
        <v>0</v>
      </c>
      <c r="S67">
        <f t="shared" ref="S67:S118" si="16">E67/D67</f>
        <v>0.63622720579907122</v>
      </c>
      <c r="T67">
        <f t="shared" ref="T67:T120" si="17">C67/B67</f>
        <v>0.50622554251156171</v>
      </c>
      <c r="U67">
        <f t="shared" si="12"/>
        <v>0</v>
      </c>
      <c r="V67">
        <f t="shared" si="13"/>
        <v>0</v>
      </c>
      <c r="Y67">
        <f t="shared" ref="Y67:Y120" si="18">(C67+$M$20*U67)/B67</f>
        <v>0.50622554251156171</v>
      </c>
      <c r="AA67" s="2">
        <f t="shared" ref="AA67:AA118" si="19">S67</f>
        <v>0.63622720579907122</v>
      </c>
      <c r="AB67" s="2">
        <f t="shared" ref="AB67:AB118" si="20">IF(U67=0,T67,NA())</f>
        <v>0.50622554251156171</v>
      </c>
      <c r="AC67" s="2" t="e">
        <f t="shared" ref="AC67:AC118" si="21">IF(U67=0,NA(),(C67+U67*$M$20)/B67)</f>
        <v>#N/A</v>
      </c>
    </row>
    <row r="68" spans="1:29" x14ac:dyDescent="0.25">
      <c r="A68" t="s">
        <v>144</v>
      </c>
      <c r="B68">
        <v>1984</v>
      </c>
      <c r="C68">
        <v>1089</v>
      </c>
      <c r="D68">
        <v>9206</v>
      </c>
      <c r="E68">
        <v>6578</v>
      </c>
      <c r="F68" t="s">
        <v>11</v>
      </c>
      <c r="G68" t="s">
        <v>11</v>
      </c>
      <c r="H68" s="1" t="s">
        <v>145</v>
      </c>
      <c r="I68" t="b">
        <f t="shared" si="14"/>
        <v>0</v>
      </c>
      <c r="J68" t="b">
        <f t="shared" si="14"/>
        <v>0</v>
      </c>
      <c r="K68" t="b">
        <f t="shared" si="15"/>
        <v>0</v>
      </c>
      <c r="S68">
        <f t="shared" si="16"/>
        <v>0.71453399956550079</v>
      </c>
      <c r="T68">
        <f t="shared" si="17"/>
        <v>0.54889112903225812</v>
      </c>
      <c r="U68">
        <f t="shared" si="12"/>
        <v>0</v>
      </c>
      <c r="V68">
        <f t="shared" si="13"/>
        <v>0</v>
      </c>
      <c r="Y68">
        <f t="shared" si="18"/>
        <v>0.54889112903225812</v>
      </c>
      <c r="AA68" s="2">
        <f t="shared" si="19"/>
        <v>0.71453399956550079</v>
      </c>
      <c r="AB68" s="2">
        <f t="shared" si="20"/>
        <v>0.54889112903225812</v>
      </c>
      <c r="AC68" s="2" t="e">
        <f t="shared" si="21"/>
        <v>#N/A</v>
      </c>
    </row>
    <row r="69" spans="1:29" x14ac:dyDescent="0.25">
      <c r="A69" t="s">
        <v>146</v>
      </c>
      <c r="B69">
        <v>6318</v>
      </c>
      <c r="C69">
        <v>2735</v>
      </c>
      <c r="D69">
        <v>37349</v>
      </c>
      <c r="E69">
        <v>22601</v>
      </c>
      <c r="F69" t="s">
        <v>11</v>
      </c>
      <c r="G69" t="s">
        <v>11</v>
      </c>
      <c r="H69" s="1" t="s">
        <v>147</v>
      </c>
      <c r="I69" t="b">
        <f t="shared" si="14"/>
        <v>0</v>
      </c>
      <c r="J69" t="b">
        <f t="shared" si="14"/>
        <v>0</v>
      </c>
      <c r="K69" t="b">
        <f t="shared" si="15"/>
        <v>0</v>
      </c>
      <c r="S69">
        <f t="shared" si="16"/>
        <v>0.60512999009344293</v>
      </c>
      <c r="T69">
        <f t="shared" si="17"/>
        <v>0.43289015511237733</v>
      </c>
      <c r="U69">
        <f t="shared" si="12"/>
        <v>0</v>
      </c>
      <c r="V69">
        <f t="shared" si="13"/>
        <v>0</v>
      </c>
      <c r="Y69">
        <f t="shared" si="18"/>
        <v>0.43289015511237733</v>
      </c>
      <c r="AA69" s="2">
        <f t="shared" si="19"/>
        <v>0.60512999009344293</v>
      </c>
      <c r="AB69" s="2">
        <f t="shared" si="20"/>
        <v>0.43289015511237733</v>
      </c>
      <c r="AC69" s="2" t="e">
        <f t="shared" si="21"/>
        <v>#N/A</v>
      </c>
    </row>
    <row r="70" spans="1:29" x14ac:dyDescent="0.25">
      <c r="A70" t="s">
        <v>148</v>
      </c>
      <c r="B70">
        <v>30619</v>
      </c>
      <c r="C70">
        <v>8180</v>
      </c>
      <c r="D70">
        <v>110341</v>
      </c>
      <c r="E70">
        <v>41939</v>
      </c>
      <c r="F70" t="s">
        <v>11</v>
      </c>
      <c r="G70" t="s">
        <v>11</v>
      </c>
      <c r="H70" s="1" t="s">
        <v>149</v>
      </c>
      <c r="I70" t="b">
        <f t="shared" si="14"/>
        <v>0</v>
      </c>
      <c r="J70" t="b">
        <f t="shared" si="14"/>
        <v>0</v>
      </c>
      <c r="K70" t="b">
        <f t="shared" si="15"/>
        <v>0</v>
      </c>
      <c r="S70">
        <f t="shared" si="16"/>
        <v>0.38008537171133122</v>
      </c>
      <c r="T70">
        <f t="shared" si="17"/>
        <v>0.26715438126653385</v>
      </c>
      <c r="U70">
        <f t="shared" si="12"/>
        <v>0</v>
      </c>
      <c r="V70">
        <f t="shared" si="13"/>
        <v>0</v>
      </c>
      <c r="Y70">
        <f t="shared" si="18"/>
        <v>0.26715438126653385</v>
      </c>
      <c r="AA70" s="2">
        <f t="shared" si="19"/>
        <v>0.38008537171133122</v>
      </c>
      <c r="AB70" s="2">
        <f t="shared" si="20"/>
        <v>0.26715438126653385</v>
      </c>
      <c r="AC70" s="2" t="e">
        <f t="shared" si="21"/>
        <v>#N/A</v>
      </c>
    </row>
    <row r="71" spans="1:29" x14ac:dyDescent="0.25">
      <c r="A71" t="s">
        <v>150</v>
      </c>
      <c r="B71">
        <v>6715</v>
      </c>
      <c r="C71">
        <v>3790</v>
      </c>
      <c r="D71">
        <v>28421</v>
      </c>
      <c r="E71">
        <v>19013</v>
      </c>
      <c r="F71" t="s">
        <v>11</v>
      </c>
      <c r="G71" t="s">
        <v>11</v>
      </c>
      <c r="H71" s="1" t="s">
        <v>151</v>
      </c>
      <c r="I71" t="b">
        <f t="shared" si="14"/>
        <v>0</v>
      </c>
      <c r="J71" t="b">
        <f t="shared" si="14"/>
        <v>0</v>
      </c>
      <c r="K71" t="b">
        <f t="shared" si="15"/>
        <v>0</v>
      </c>
      <c r="S71">
        <f t="shared" si="16"/>
        <v>0.66897716477252733</v>
      </c>
      <c r="T71">
        <f t="shared" si="17"/>
        <v>0.56440804169769176</v>
      </c>
      <c r="U71">
        <f t="shared" si="12"/>
        <v>0</v>
      </c>
      <c r="V71">
        <f t="shared" si="13"/>
        <v>0</v>
      </c>
      <c r="Y71">
        <f t="shared" si="18"/>
        <v>0.56440804169769176</v>
      </c>
      <c r="AA71" s="2">
        <f t="shared" si="19"/>
        <v>0.66897716477252733</v>
      </c>
      <c r="AB71" s="2">
        <f t="shared" si="20"/>
        <v>0.56440804169769176</v>
      </c>
      <c r="AC71" s="2" t="e">
        <f t="shared" si="21"/>
        <v>#N/A</v>
      </c>
    </row>
    <row r="72" spans="1:29" x14ac:dyDescent="0.25">
      <c r="A72" t="s">
        <v>152</v>
      </c>
      <c r="B72">
        <v>15499</v>
      </c>
      <c r="C72">
        <v>7596</v>
      </c>
      <c r="D72">
        <v>69229</v>
      </c>
      <c r="E72">
        <v>40094</v>
      </c>
      <c r="F72" t="s">
        <v>32</v>
      </c>
      <c r="G72" t="s">
        <v>32</v>
      </c>
      <c r="H72" s="1" t="s">
        <v>153</v>
      </c>
      <c r="I72" t="b">
        <f t="shared" si="14"/>
        <v>1</v>
      </c>
      <c r="J72" t="b">
        <f t="shared" si="14"/>
        <v>1</v>
      </c>
      <c r="K72" t="b">
        <f t="shared" si="15"/>
        <v>0</v>
      </c>
      <c r="S72">
        <f t="shared" si="16"/>
        <v>0.57915035606465504</v>
      </c>
      <c r="T72">
        <f t="shared" si="17"/>
        <v>0.49009613523453127</v>
      </c>
      <c r="U72">
        <f t="shared" si="12"/>
        <v>0.20449927431059506</v>
      </c>
      <c r="V72">
        <f t="shared" si="13"/>
        <v>0.16744995084216555</v>
      </c>
      <c r="Y72">
        <f t="shared" si="18"/>
        <v>0.49009613523453127</v>
      </c>
      <c r="AA72" s="2">
        <f t="shared" si="19"/>
        <v>0.57915035606465504</v>
      </c>
      <c r="AB72" s="2" t="e">
        <f t="shared" si="20"/>
        <v>#N/A</v>
      </c>
      <c r="AC72" s="2">
        <f t="shared" si="21"/>
        <v>0.49009613523453127</v>
      </c>
    </row>
    <row r="73" spans="1:29" x14ac:dyDescent="0.25">
      <c r="A73" t="s">
        <v>154</v>
      </c>
      <c r="B73">
        <v>6616</v>
      </c>
      <c r="C73">
        <v>3785</v>
      </c>
      <c r="D73">
        <v>37722</v>
      </c>
      <c r="E73">
        <v>26122</v>
      </c>
      <c r="F73" t="s">
        <v>32</v>
      </c>
      <c r="G73" t="s">
        <v>32</v>
      </c>
      <c r="H73" s="1" t="s">
        <v>155</v>
      </c>
      <c r="I73" t="b">
        <f t="shared" si="14"/>
        <v>1</v>
      </c>
      <c r="J73" t="b">
        <f t="shared" si="14"/>
        <v>1</v>
      </c>
      <c r="K73" t="b">
        <f t="shared" si="15"/>
        <v>0</v>
      </c>
      <c r="S73">
        <f t="shared" si="16"/>
        <v>0.69248714278140078</v>
      </c>
      <c r="T73">
        <f t="shared" si="17"/>
        <v>0.57209794437726724</v>
      </c>
      <c r="U73">
        <f t="shared" si="12"/>
        <v>8.7293838237234467E-2</v>
      </c>
      <c r="V73">
        <f t="shared" si="13"/>
        <v>7.1478732484145255E-2</v>
      </c>
      <c r="Y73">
        <f t="shared" si="18"/>
        <v>0.57209794437726724</v>
      </c>
      <c r="AA73" s="2">
        <f t="shared" si="19"/>
        <v>0.69248714278140078</v>
      </c>
      <c r="AB73" s="2" t="e">
        <f t="shared" si="20"/>
        <v>#N/A</v>
      </c>
      <c r="AC73" s="2">
        <f t="shared" si="21"/>
        <v>0.57209794437726724</v>
      </c>
    </row>
    <row r="74" spans="1:29" x14ac:dyDescent="0.25">
      <c r="A74" t="s">
        <v>156</v>
      </c>
      <c r="B74">
        <v>5893</v>
      </c>
      <c r="C74">
        <v>2861</v>
      </c>
      <c r="D74">
        <v>28087</v>
      </c>
      <c r="E74">
        <v>17064</v>
      </c>
      <c r="F74" t="s">
        <v>11</v>
      </c>
      <c r="G74" t="s">
        <v>11</v>
      </c>
      <c r="H74" s="1" t="s">
        <v>157</v>
      </c>
      <c r="I74" t="b">
        <f t="shared" si="14"/>
        <v>0</v>
      </c>
      <c r="J74" t="b">
        <f t="shared" si="14"/>
        <v>0</v>
      </c>
      <c r="K74" t="b">
        <f t="shared" si="15"/>
        <v>0</v>
      </c>
      <c r="S74">
        <f t="shared" si="16"/>
        <v>0.60754085519991452</v>
      </c>
      <c r="T74">
        <f t="shared" si="17"/>
        <v>0.48549126081791955</v>
      </c>
      <c r="U74">
        <f t="shared" si="12"/>
        <v>0</v>
      </c>
      <c r="V74">
        <f t="shared" si="13"/>
        <v>0</v>
      </c>
      <c r="Y74">
        <f t="shared" si="18"/>
        <v>0.48549126081791955</v>
      </c>
      <c r="AA74" s="2">
        <f t="shared" si="19"/>
        <v>0.60754085519991452</v>
      </c>
      <c r="AB74" s="2">
        <f t="shared" si="20"/>
        <v>0.48549126081791955</v>
      </c>
      <c r="AC74" s="2" t="e">
        <f t="shared" si="21"/>
        <v>#N/A</v>
      </c>
    </row>
    <row r="75" spans="1:29" x14ac:dyDescent="0.25">
      <c r="A75" t="s">
        <v>158</v>
      </c>
      <c r="B75">
        <v>8539</v>
      </c>
      <c r="C75">
        <v>3937</v>
      </c>
      <c r="D75">
        <v>33949</v>
      </c>
      <c r="E75">
        <v>20687</v>
      </c>
      <c r="F75" t="s">
        <v>11</v>
      </c>
      <c r="G75" t="s">
        <v>11</v>
      </c>
      <c r="H75" s="1" t="s">
        <v>159</v>
      </c>
      <c r="I75" t="b">
        <f t="shared" si="14"/>
        <v>0</v>
      </c>
      <c r="J75" t="b">
        <f t="shared" si="14"/>
        <v>0</v>
      </c>
      <c r="K75" t="b">
        <f t="shared" si="15"/>
        <v>0</v>
      </c>
      <c r="S75">
        <f t="shared" si="16"/>
        <v>0.60935520928451503</v>
      </c>
      <c r="T75">
        <f t="shared" si="17"/>
        <v>0.46106101417027756</v>
      </c>
      <c r="U75">
        <f t="shared" si="12"/>
        <v>0</v>
      </c>
      <c r="V75">
        <f t="shared" si="13"/>
        <v>0</v>
      </c>
      <c r="Y75">
        <f t="shared" si="18"/>
        <v>0.46106101417027756</v>
      </c>
      <c r="AA75" s="2">
        <f t="shared" si="19"/>
        <v>0.60935520928451503</v>
      </c>
      <c r="AB75" s="2">
        <f t="shared" si="20"/>
        <v>0.46106101417027756</v>
      </c>
      <c r="AC75" s="2" t="e">
        <f t="shared" si="21"/>
        <v>#N/A</v>
      </c>
    </row>
    <row r="76" spans="1:29" x14ac:dyDescent="0.25">
      <c r="A76" t="s">
        <v>160</v>
      </c>
      <c r="B76">
        <v>3213</v>
      </c>
      <c r="C76">
        <v>1751</v>
      </c>
      <c r="D76">
        <v>12996</v>
      </c>
      <c r="E76">
        <v>8556</v>
      </c>
      <c r="F76" t="s">
        <v>11</v>
      </c>
      <c r="G76" t="s">
        <v>11</v>
      </c>
      <c r="H76" s="1" t="s">
        <v>161</v>
      </c>
      <c r="I76" t="b">
        <f t="shared" si="14"/>
        <v>0</v>
      </c>
      <c r="J76" t="b">
        <f t="shared" si="14"/>
        <v>0</v>
      </c>
      <c r="K76" t="b">
        <f t="shared" si="15"/>
        <v>0</v>
      </c>
      <c r="S76">
        <f t="shared" si="16"/>
        <v>0.65835641735918748</v>
      </c>
      <c r="T76">
        <f t="shared" si="17"/>
        <v>0.544973544973545</v>
      </c>
      <c r="U76">
        <f t="shared" si="12"/>
        <v>0</v>
      </c>
      <c r="V76">
        <f t="shared" si="13"/>
        <v>0</v>
      </c>
      <c r="Y76">
        <f t="shared" si="18"/>
        <v>0.544973544973545</v>
      </c>
      <c r="AA76" s="2">
        <f t="shared" si="19"/>
        <v>0.65835641735918748</v>
      </c>
      <c r="AB76" s="2">
        <f t="shared" si="20"/>
        <v>0.544973544973545</v>
      </c>
      <c r="AC76" s="2" t="e">
        <f t="shared" si="21"/>
        <v>#N/A</v>
      </c>
    </row>
    <row r="77" spans="1:29" x14ac:dyDescent="0.25">
      <c r="A77" t="s">
        <v>162</v>
      </c>
      <c r="B77">
        <v>4533</v>
      </c>
      <c r="C77">
        <v>2466</v>
      </c>
      <c r="D77">
        <v>25631</v>
      </c>
      <c r="E77">
        <v>17292</v>
      </c>
      <c r="F77" t="s">
        <v>11</v>
      </c>
      <c r="G77" t="s">
        <v>11</v>
      </c>
      <c r="H77" s="1" t="s">
        <v>163</v>
      </c>
      <c r="I77" t="b">
        <f t="shared" si="14"/>
        <v>0</v>
      </c>
      <c r="J77" t="b">
        <f t="shared" si="14"/>
        <v>0</v>
      </c>
      <c r="K77" t="b">
        <f t="shared" si="15"/>
        <v>0</v>
      </c>
      <c r="S77">
        <f t="shared" si="16"/>
        <v>0.6746517888494401</v>
      </c>
      <c r="T77">
        <f t="shared" si="17"/>
        <v>0.54401058901389809</v>
      </c>
      <c r="U77">
        <f t="shared" si="12"/>
        <v>0</v>
      </c>
      <c r="V77">
        <f t="shared" si="13"/>
        <v>0</v>
      </c>
      <c r="Y77">
        <f t="shared" si="18"/>
        <v>0.54401058901389809</v>
      </c>
      <c r="AA77" s="2">
        <f t="shared" si="19"/>
        <v>0.6746517888494401</v>
      </c>
      <c r="AB77" s="2">
        <f t="shared" si="20"/>
        <v>0.54401058901389809</v>
      </c>
      <c r="AC77" s="2" t="e">
        <f t="shared" si="21"/>
        <v>#N/A</v>
      </c>
    </row>
    <row r="78" spans="1:29" x14ac:dyDescent="0.25">
      <c r="A78" t="s">
        <v>164</v>
      </c>
      <c r="B78">
        <v>7633</v>
      </c>
      <c r="C78">
        <v>3680</v>
      </c>
      <c r="D78">
        <v>43683</v>
      </c>
      <c r="E78">
        <v>27160</v>
      </c>
      <c r="F78" t="s">
        <v>11</v>
      </c>
      <c r="G78" t="s">
        <v>11</v>
      </c>
      <c r="H78" s="1" t="s">
        <v>165</v>
      </c>
      <c r="I78" t="b">
        <f t="shared" si="14"/>
        <v>0</v>
      </c>
      <c r="J78" t="b">
        <f t="shared" si="14"/>
        <v>0</v>
      </c>
      <c r="K78" t="b">
        <f t="shared" si="15"/>
        <v>0</v>
      </c>
      <c r="S78">
        <f t="shared" si="16"/>
        <v>0.62175216903600938</v>
      </c>
      <c r="T78">
        <f t="shared" si="17"/>
        <v>0.48211712301847243</v>
      </c>
      <c r="U78">
        <f t="shared" si="12"/>
        <v>0</v>
      </c>
      <c r="V78">
        <f t="shared" si="13"/>
        <v>0</v>
      </c>
      <c r="Y78">
        <f t="shared" si="18"/>
        <v>0.48211712301847243</v>
      </c>
      <c r="AA78" s="2">
        <f t="shared" si="19"/>
        <v>0.62175216903600938</v>
      </c>
      <c r="AB78" s="2">
        <f t="shared" si="20"/>
        <v>0.48211712301847243</v>
      </c>
      <c r="AC78" s="2" t="e">
        <f t="shared" si="21"/>
        <v>#N/A</v>
      </c>
    </row>
    <row r="79" spans="1:29" x14ac:dyDescent="0.25">
      <c r="A79" t="s">
        <v>166</v>
      </c>
      <c r="B79">
        <v>7166</v>
      </c>
      <c r="C79">
        <v>3546</v>
      </c>
      <c r="D79">
        <v>32568</v>
      </c>
      <c r="E79">
        <v>20418</v>
      </c>
      <c r="F79" t="s">
        <v>11</v>
      </c>
      <c r="G79" t="s">
        <v>11</v>
      </c>
      <c r="H79" s="1" t="s">
        <v>167</v>
      </c>
      <c r="I79" t="b">
        <f t="shared" si="14"/>
        <v>0</v>
      </c>
      <c r="J79" t="b">
        <f t="shared" si="14"/>
        <v>0</v>
      </c>
      <c r="K79" t="b">
        <f t="shared" si="15"/>
        <v>0</v>
      </c>
      <c r="S79">
        <f t="shared" si="16"/>
        <v>0.62693441414885775</v>
      </c>
      <c r="T79">
        <f t="shared" si="17"/>
        <v>0.49483672899804632</v>
      </c>
      <c r="U79">
        <f t="shared" si="12"/>
        <v>0</v>
      </c>
      <c r="V79">
        <f t="shared" si="13"/>
        <v>0</v>
      </c>
      <c r="Y79">
        <f t="shared" si="18"/>
        <v>0.49483672899804632</v>
      </c>
      <c r="AA79" s="2">
        <f t="shared" si="19"/>
        <v>0.62693441414885775</v>
      </c>
      <c r="AB79" s="2">
        <f t="shared" si="20"/>
        <v>0.49483672899804632</v>
      </c>
      <c r="AC79" s="2" t="e">
        <f t="shared" si="21"/>
        <v>#N/A</v>
      </c>
    </row>
    <row r="80" spans="1:29" x14ac:dyDescent="0.25">
      <c r="A80" t="s">
        <v>168</v>
      </c>
      <c r="B80">
        <v>11291</v>
      </c>
      <c r="C80">
        <v>5263</v>
      </c>
      <c r="D80">
        <v>45231</v>
      </c>
      <c r="E80">
        <v>26559</v>
      </c>
      <c r="F80" t="s">
        <v>11</v>
      </c>
      <c r="G80" t="s">
        <v>11</v>
      </c>
      <c r="H80" s="1" t="s">
        <v>169</v>
      </c>
      <c r="I80" t="b">
        <f t="shared" si="14"/>
        <v>0</v>
      </c>
      <c r="J80" t="b">
        <f t="shared" si="14"/>
        <v>0</v>
      </c>
      <c r="K80" t="b">
        <f t="shared" si="15"/>
        <v>0</v>
      </c>
      <c r="S80">
        <f t="shared" si="16"/>
        <v>0.58718577966438945</v>
      </c>
      <c r="T80">
        <f t="shared" si="17"/>
        <v>0.46612346116375875</v>
      </c>
      <c r="U80">
        <f t="shared" si="12"/>
        <v>0</v>
      </c>
      <c r="V80">
        <f t="shared" si="13"/>
        <v>0</v>
      </c>
      <c r="Y80">
        <f t="shared" si="18"/>
        <v>0.46612346116375875</v>
      </c>
      <c r="AA80" s="2">
        <f t="shared" si="19"/>
        <v>0.58718577966438945</v>
      </c>
      <c r="AB80" s="2">
        <f t="shared" si="20"/>
        <v>0.46612346116375875</v>
      </c>
      <c r="AC80" s="2" t="e">
        <f t="shared" si="21"/>
        <v>#N/A</v>
      </c>
    </row>
    <row r="81" spans="1:29" x14ac:dyDescent="0.25">
      <c r="A81" t="s">
        <v>170</v>
      </c>
      <c r="B81">
        <v>7062</v>
      </c>
      <c r="C81">
        <v>3917</v>
      </c>
      <c r="D81">
        <v>47547</v>
      </c>
      <c r="E81">
        <v>33314</v>
      </c>
      <c r="F81" t="s">
        <v>11</v>
      </c>
      <c r="G81" t="s">
        <v>11</v>
      </c>
      <c r="H81" s="1" t="s">
        <v>171</v>
      </c>
      <c r="I81" t="b">
        <f t="shared" si="14"/>
        <v>0</v>
      </c>
      <c r="J81" t="b">
        <f t="shared" si="14"/>
        <v>0</v>
      </c>
      <c r="K81" t="b">
        <f t="shared" si="15"/>
        <v>0</v>
      </c>
      <c r="S81">
        <f t="shared" si="16"/>
        <v>0.70065408963762177</v>
      </c>
      <c r="T81">
        <f t="shared" si="17"/>
        <v>0.55465873690172751</v>
      </c>
      <c r="U81">
        <f t="shared" si="12"/>
        <v>0</v>
      </c>
      <c r="V81">
        <f t="shared" si="13"/>
        <v>0</v>
      </c>
      <c r="Y81">
        <f t="shared" si="18"/>
        <v>0.55465873690172751</v>
      </c>
      <c r="AA81" s="2">
        <f t="shared" si="19"/>
        <v>0.70065408963762177</v>
      </c>
      <c r="AB81" s="2">
        <f t="shared" si="20"/>
        <v>0.55465873690172751</v>
      </c>
      <c r="AC81" s="2" t="e">
        <f t="shared" si="21"/>
        <v>#N/A</v>
      </c>
    </row>
    <row r="82" spans="1:29" x14ac:dyDescent="0.25">
      <c r="A82" t="s">
        <v>172</v>
      </c>
      <c r="B82">
        <v>7394</v>
      </c>
      <c r="C82">
        <v>4201</v>
      </c>
      <c r="D82">
        <v>41777</v>
      </c>
      <c r="E82">
        <v>28764</v>
      </c>
      <c r="F82" t="s">
        <v>32</v>
      </c>
      <c r="G82" t="s">
        <v>32</v>
      </c>
      <c r="H82" s="1" t="s">
        <v>173</v>
      </c>
      <c r="I82" t="b">
        <f t="shared" si="14"/>
        <v>1</v>
      </c>
      <c r="J82" t="b">
        <f t="shared" si="14"/>
        <v>1</v>
      </c>
      <c r="K82" t="b">
        <f t="shared" si="15"/>
        <v>0</v>
      </c>
      <c r="S82">
        <f t="shared" si="16"/>
        <v>0.68851281805778297</v>
      </c>
      <c r="T82">
        <f t="shared" si="17"/>
        <v>0.56816337571003517</v>
      </c>
      <c r="U82">
        <f t="shared" si="12"/>
        <v>9.7559044728856056E-2</v>
      </c>
      <c r="V82">
        <f t="shared" si="13"/>
        <v>7.9884181981222782E-2</v>
      </c>
      <c r="Y82">
        <f t="shared" si="18"/>
        <v>0.56816337571003517</v>
      </c>
      <c r="AA82" s="2">
        <f t="shared" si="19"/>
        <v>0.68851281805778297</v>
      </c>
      <c r="AB82" s="2" t="e">
        <f t="shared" si="20"/>
        <v>#N/A</v>
      </c>
      <c r="AC82" s="2">
        <f t="shared" si="21"/>
        <v>0.56816337571003517</v>
      </c>
    </row>
    <row r="83" spans="1:29" x14ac:dyDescent="0.25">
      <c r="A83" t="s">
        <v>174</v>
      </c>
      <c r="B83">
        <v>11631</v>
      </c>
      <c r="C83">
        <v>2726</v>
      </c>
      <c r="D83">
        <v>49277</v>
      </c>
      <c r="E83">
        <v>19775</v>
      </c>
      <c r="F83" t="s">
        <v>11</v>
      </c>
      <c r="G83" t="s">
        <v>11</v>
      </c>
      <c r="H83" s="1" t="s">
        <v>175</v>
      </c>
      <c r="I83" t="b">
        <f t="shared" si="14"/>
        <v>0</v>
      </c>
      <c r="J83" t="b">
        <f t="shared" si="14"/>
        <v>0</v>
      </c>
      <c r="K83" t="b">
        <f t="shared" si="15"/>
        <v>0</v>
      </c>
      <c r="S83">
        <f t="shared" si="16"/>
        <v>0.40130283905270209</v>
      </c>
      <c r="T83">
        <f t="shared" si="17"/>
        <v>0.23437365660734244</v>
      </c>
      <c r="U83">
        <f t="shared" si="12"/>
        <v>0</v>
      </c>
      <c r="V83">
        <f t="shared" si="13"/>
        <v>0</v>
      </c>
      <c r="Y83">
        <f t="shared" si="18"/>
        <v>0.23437365660734244</v>
      </c>
      <c r="AA83" s="2">
        <f t="shared" si="19"/>
        <v>0.40130283905270209</v>
      </c>
      <c r="AB83" s="2">
        <f t="shared" si="20"/>
        <v>0.23437365660734244</v>
      </c>
      <c r="AC83" s="2" t="e">
        <f t="shared" si="21"/>
        <v>#N/A</v>
      </c>
    </row>
    <row r="84" spans="1:29" x14ac:dyDescent="0.25">
      <c r="A84" t="s">
        <v>176</v>
      </c>
      <c r="B84">
        <v>3237</v>
      </c>
      <c r="C84">
        <v>1422</v>
      </c>
      <c r="D84">
        <v>23611</v>
      </c>
      <c r="E84">
        <v>12827</v>
      </c>
      <c r="F84" t="s">
        <v>11</v>
      </c>
      <c r="G84" t="s">
        <v>11</v>
      </c>
      <c r="H84" s="1" t="s">
        <v>177</v>
      </c>
      <c r="I84" t="b">
        <f t="shared" si="14"/>
        <v>0</v>
      </c>
      <c r="J84" t="b">
        <f t="shared" si="14"/>
        <v>0</v>
      </c>
      <c r="K84" t="b">
        <f t="shared" si="15"/>
        <v>0</v>
      </c>
      <c r="S84">
        <f t="shared" si="16"/>
        <v>0.54326373300580233</v>
      </c>
      <c r="T84">
        <f t="shared" si="17"/>
        <v>0.43929564411492122</v>
      </c>
      <c r="U84">
        <f t="shared" si="12"/>
        <v>0</v>
      </c>
      <c r="V84">
        <f t="shared" si="13"/>
        <v>0</v>
      </c>
      <c r="Y84">
        <f t="shared" si="18"/>
        <v>0.43929564411492122</v>
      </c>
      <c r="AA84" s="2">
        <f t="shared" si="19"/>
        <v>0.54326373300580233</v>
      </c>
      <c r="AB84" s="2">
        <f t="shared" si="20"/>
        <v>0.43929564411492122</v>
      </c>
      <c r="AC84" s="2" t="e">
        <f t="shared" si="21"/>
        <v>#N/A</v>
      </c>
    </row>
    <row r="85" spans="1:29" x14ac:dyDescent="0.25">
      <c r="A85" t="s">
        <v>178</v>
      </c>
      <c r="B85">
        <v>13549</v>
      </c>
      <c r="C85">
        <v>5208</v>
      </c>
      <c r="D85">
        <v>75327</v>
      </c>
      <c r="E85">
        <v>37765</v>
      </c>
      <c r="F85" t="s">
        <v>32</v>
      </c>
      <c r="G85" t="s">
        <v>32</v>
      </c>
      <c r="H85" s="1" t="s">
        <v>179</v>
      </c>
      <c r="I85" t="b">
        <f t="shared" si="14"/>
        <v>1</v>
      </c>
      <c r="J85" t="b">
        <f t="shared" si="14"/>
        <v>1</v>
      </c>
      <c r="K85" t="b">
        <f t="shared" si="15"/>
        <v>0</v>
      </c>
      <c r="S85">
        <f t="shared" si="16"/>
        <v>0.50134745841464545</v>
      </c>
      <c r="T85">
        <f t="shared" si="17"/>
        <v>0.3843826112628238</v>
      </c>
      <c r="U85">
        <f t="shared" si="12"/>
        <v>0.17877028631745612</v>
      </c>
      <c r="V85">
        <f t="shared" si="13"/>
        <v>0.14638230750116143</v>
      </c>
      <c r="Y85">
        <f t="shared" si="18"/>
        <v>0.3843826112628238</v>
      </c>
      <c r="AA85" s="2">
        <f t="shared" si="19"/>
        <v>0.50134745841464545</v>
      </c>
      <c r="AB85" s="2" t="e">
        <f t="shared" si="20"/>
        <v>#N/A</v>
      </c>
      <c r="AC85" s="2">
        <f t="shared" si="21"/>
        <v>0.3843826112628238</v>
      </c>
    </row>
    <row r="86" spans="1:29" x14ac:dyDescent="0.25">
      <c r="A86" t="s">
        <v>180</v>
      </c>
      <c r="B86">
        <v>4183</v>
      </c>
      <c r="C86">
        <v>1710</v>
      </c>
      <c r="D86">
        <v>24822</v>
      </c>
      <c r="E86">
        <v>13533</v>
      </c>
      <c r="F86" t="s">
        <v>11</v>
      </c>
      <c r="G86" t="s">
        <v>11</v>
      </c>
      <c r="H86" s="1" t="s">
        <v>181</v>
      </c>
      <c r="I86" t="b">
        <f t="shared" si="14"/>
        <v>0</v>
      </c>
      <c r="J86" t="b">
        <f t="shared" si="14"/>
        <v>0</v>
      </c>
      <c r="K86" t="b">
        <f t="shared" si="15"/>
        <v>0</v>
      </c>
      <c r="S86">
        <f t="shared" si="16"/>
        <v>0.54520183708000969</v>
      </c>
      <c r="T86">
        <f t="shared" si="17"/>
        <v>0.40879751374611523</v>
      </c>
      <c r="U86">
        <f t="shared" si="12"/>
        <v>0</v>
      </c>
      <c r="V86">
        <f t="shared" si="13"/>
        <v>0</v>
      </c>
      <c r="Y86">
        <f t="shared" si="18"/>
        <v>0.40879751374611523</v>
      </c>
      <c r="AA86" s="2">
        <f t="shared" si="19"/>
        <v>0.54520183708000969</v>
      </c>
      <c r="AB86" s="2">
        <f t="shared" si="20"/>
        <v>0.40879751374611523</v>
      </c>
      <c r="AC86" s="2" t="e">
        <f t="shared" si="21"/>
        <v>#N/A</v>
      </c>
    </row>
    <row r="87" spans="1:29" x14ac:dyDescent="0.25">
      <c r="A87" t="s">
        <v>182</v>
      </c>
      <c r="B87">
        <v>5256</v>
      </c>
      <c r="C87">
        <v>2198</v>
      </c>
      <c r="D87">
        <v>42905</v>
      </c>
      <c r="E87">
        <v>23916</v>
      </c>
      <c r="F87" t="s">
        <v>11</v>
      </c>
      <c r="G87" t="s">
        <v>32</v>
      </c>
      <c r="H87" s="1" t="s">
        <v>183</v>
      </c>
      <c r="I87" t="b">
        <f t="shared" si="14"/>
        <v>0</v>
      </c>
      <c r="J87" t="b">
        <f t="shared" si="14"/>
        <v>1</v>
      </c>
      <c r="K87" t="b">
        <f t="shared" si="15"/>
        <v>1</v>
      </c>
      <c r="S87">
        <f t="shared" si="16"/>
        <v>0.5574175504020511</v>
      </c>
      <c r="T87">
        <f t="shared" si="17"/>
        <v>0.41818873668188739</v>
      </c>
      <c r="U87">
        <f t="shared" si="12"/>
        <v>0</v>
      </c>
      <c r="V87">
        <f t="shared" si="13"/>
        <v>5.6785401743752635E-2</v>
      </c>
      <c r="Y87">
        <f t="shared" si="18"/>
        <v>0.41818873668188739</v>
      </c>
      <c r="AA87" s="2">
        <f t="shared" si="19"/>
        <v>0.5574175504020511</v>
      </c>
      <c r="AB87" s="2">
        <f t="shared" si="20"/>
        <v>0.41818873668188739</v>
      </c>
      <c r="AC87" s="2" t="e">
        <f t="shared" si="21"/>
        <v>#N/A</v>
      </c>
    </row>
    <row r="88" spans="1:29" x14ac:dyDescent="0.25">
      <c r="A88" t="s">
        <v>184</v>
      </c>
      <c r="B88">
        <v>2390</v>
      </c>
      <c r="C88">
        <v>838</v>
      </c>
      <c r="D88">
        <v>17899</v>
      </c>
      <c r="E88">
        <v>8156</v>
      </c>
      <c r="F88" t="s">
        <v>11</v>
      </c>
      <c r="G88" t="s">
        <v>11</v>
      </c>
      <c r="H88" s="1" t="s">
        <v>185</v>
      </c>
      <c r="I88" t="b">
        <f t="shared" si="14"/>
        <v>0</v>
      </c>
      <c r="J88" t="b">
        <f t="shared" si="14"/>
        <v>0</v>
      </c>
      <c r="K88" t="b">
        <f t="shared" si="15"/>
        <v>0</v>
      </c>
      <c r="S88">
        <f t="shared" si="16"/>
        <v>0.4556679144086262</v>
      </c>
      <c r="T88">
        <f t="shared" si="17"/>
        <v>0.35062761506276152</v>
      </c>
      <c r="U88">
        <f t="shared" si="12"/>
        <v>0</v>
      </c>
      <c r="V88">
        <f t="shared" si="13"/>
        <v>0</v>
      </c>
      <c r="Y88">
        <f t="shared" si="18"/>
        <v>0.35062761506276152</v>
      </c>
      <c r="AA88" s="2">
        <f t="shared" si="19"/>
        <v>0.4556679144086262</v>
      </c>
      <c r="AB88" s="2">
        <f t="shared" si="20"/>
        <v>0.35062761506276152</v>
      </c>
      <c r="AC88" s="2" t="e">
        <f t="shared" si="21"/>
        <v>#N/A</v>
      </c>
    </row>
    <row r="89" spans="1:29" x14ac:dyDescent="0.25">
      <c r="A89" t="s">
        <v>186</v>
      </c>
      <c r="B89">
        <v>3064</v>
      </c>
      <c r="C89">
        <v>1058</v>
      </c>
      <c r="D89">
        <v>21235</v>
      </c>
      <c r="E89">
        <v>11251</v>
      </c>
      <c r="F89" t="s">
        <v>11</v>
      </c>
      <c r="G89" t="s">
        <v>11</v>
      </c>
      <c r="H89" s="1" t="s">
        <v>187</v>
      </c>
      <c r="I89" t="b">
        <f t="shared" si="14"/>
        <v>0</v>
      </c>
      <c r="J89" t="b">
        <f t="shared" si="14"/>
        <v>0</v>
      </c>
      <c r="K89" t="b">
        <f t="shared" si="15"/>
        <v>0</v>
      </c>
      <c r="S89">
        <f t="shared" si="16"/>
        <v>0.52983282316929592</v>
      </c>
      <c r="T89">
        <f t="shared" si="17"/>
        <v>0.34530026109660572</v>
      </c>
      <c r="U89">
        <f t="shared" si="12"/>
        <v>0</v>
      </c>
      <c r="V89">
        <f t="shared" si="13"/>
        <v>0</v>
      </c>
      <c r="Y89">
        <f t="shared" si="18"/>
        <v>0.34530026109660572</v>
      </c>
      <c r="AA89" s="2">
        <f t="shared" si="19"/>
        <v>0.52983282316929592</v>
      </c>
      <c r="AB89" s="2">
        <f t="shared" si="20"/>
        <v>0.34530026109660572</v>
      </c>
      <c r="AC89" s="2" t="e">
        <f t="shared" si="21"/>
        <v>#N/A</v>
      </c>
    </row>
    <row r="90" spans="1:29" x14ac:dyDescent="0.25">
      <c r="A90" t="s">
        <v>188</v>
      </c>
      <c r="B90">
        <v>2130</v>
      </c>
      <c r="C90">
        <v>777</v>
      </c>
      <c r="D90">
        <v>11895</v>
      </c>
      <c r="E90">
        <v>5644</v>
      </c>
      <c r="F90" t="s">
        <v>11</v>
      </c>
      <c r="G90" t="s">
        <v>32</v>
      </c>
      <c r="H90" s="1" t="s">
        <v>189</v>
      </c>
      <c r="I90" t="b">
        <f t="shared" si="14"/>
        <v>0</v>
      </c>
      <c r="J90" t="b">
        <f t="shared" si="14"/>
        <v>1</v>
      </c>
      <c r="K90" t="b">
        <f t="shared" si="15"/>
        <v>1</v>
      </c>
      <c r="S90">
        <f t="shared" si="16"/>
        <v>0.47448507776376631</v>
      </c>
      <c r="T90">
        <f t="shared" si="17"/>
        <v>0.36478873239436621</v>
      </c>
      <c r="U90">
        <f t="shared" si="12"/>
        <v>0</v>
      </c>
      <c r="V90">
        <f t="shared" si="13"/>
        <v>2.3012348880173727E-2</v>
      </c>
      <c r="Y90">
        <f t="shared" si="18"/>
        <v>0.36478873239436621</v>
      </c>
      <c r="AA90" s="2">
        <f t="shared" si="19"/>
        <v>0.47448507776376631</v>
      </c>
      <c r="AB90" s="2">
        <f t="shared" si="20"/>
        <v>0.36478873239436621</v>
      </c>
      <c r="AC90" s="2" t="e">
        <f t="shared" si="21"/>
        <v>#N/A</v>
      </c>
    </row>
    <row r="91" spans="1:29" x14ac:dyDescent="0.25">
      <c r="A91" t="s">
        <v>190</v>
      </c>
      <c r="B91">
        <v>4854</v>
      </c>
      <c r="C91">
        <v>2217</v>
      </c>
      <c r="D91">
        <v>31603</v>
      </c>
      <c r="E91">
        <v>18566</v>
      </c>
      <c r="F91" t="s">
        <v>32</v>
      </c>
      <c r="G91" t="s">
        <v>32</v>
      </c>
      <c r="H91" s="1" t="s">
        <v>191</v>
      </c>
      <c r="I91" t="b">
        <f t="shared" si="14"/>
        <v>1</v>
      </c>
      <c r="J91" t="b">
        <f t="shared" si="14"/>
        <v>1</v>
      </c>
      <c r="K91" t="b">
        <f t="shared" si="15"/>
        <v>0</v>
      </c>
      <c r="S91">
        <f t="shared" si="16"/>
        <v>0.58747587254374589</v>
      </c>
      <c r="T91">
        <f t="shared" si="17"/>
        <v>0.45673671199011123</v>
      </c>
      <c r="U91">
        <f t="shared" si="12"/>
        <v>6.4045388573690465E-2</v>
      </c>
      <c r="V91">
        <f t="shared" si="13"/>
        <v>5.2442226039607166E-2</v>
      </c>
      <c r="Y91">
        <f t="shared" si="18"/>
        <v>0.45673671199011123</v>
      </c>
      <c r="AA91" s="2">
        <f t="shared" si="19"/>
        <v>0.58747587254374589</v>
      </c>
      <c r="AB91" s="2" t="e">
        <f t="shared" si="20"/>
        <v>#N/A</v>
      </c>
      <c r="AC91" s="2">
        <f t="shared" si="21"/>
        <v>0.45673671199011123</v>
      </c>
    </row>
    <row r="92" spans="1:29" x14ac:dyDescent="0.25">
      <c r="A92" t="s">
        <v>192</v>
      </c>
      <c r="B92">
        <v>5240</v>
      </c>
      <c r="C92">
        <v>1870</v>
      </c>
      <c r="D92">
        <v>23837</v>
      </c>
      <c r="E92">
        <v>11078</v>
      </c>
      <c r="F92" t="s">
        <v>11</v>
      </c>
      <c r="G92" t="s">
        <v>11</v>
      </c>
      <c r="H92" s="1" t="s">
        <v>193</v>
      </c>
      <c r="I92" t="b">
        <f t="shared" si="14"/>
        <v>0</v>
      </c>
      <c r="J92" t="b">
        <f t="shared" si="14"/>
        <v>0</v>
      </c>
      <c r="K92" t="b">
        <f t="shared" si="15"/>
        <v>0</v>
      </c>
      <c r="S92">
        <f t="shared" si="16"/>
        <v>0.46473969039728152</v>
      </c>
      <c r="T92">
        <f t="shared" si="17"/>
        <v>0.3568702290076336</v>
      </c>
      <c r="U92">
        <f t="shared" si="12"/>
        <v>0</v>
      </c>
      <c r="V92">
        <f t="shared" si="13"/>
        <v>0</v>
      </c>
      <c r="Y92">
        <f t="shared" si="18"/>
        <v>0.3568702290076336</v>
      </c>
      <c r="AA92" s="2">
        <f t="shared" si="19"/>
        <v>0.46473969039728152</v>
      </c>
      <c r="AB92" s="2">
        <f t="shared" si="20"/>
        <v>0.3568702290076336</v>
      </c>
      <c r="AC92" s="2" t="e">
        <f t="shared" si="21"/>
        <v>#N/A</v>
      </c>
    </row>
    <row r="93" spans="1:29" x14ac:dyDescent="0.25">
      <c r="A93" t="s">
        <v>194</v>
      </c>
      <c r="B93">
        <v>9383</v>
      </c>
      <c r="C93">
        <v>2718</v>
      </c>
      <c r="D93">
        <v>49000</v>
      </c>
      <c r="E93">
        <v>21149</v>
      </c>
      <c r="F93" t="s">
        <v>11</v>
      </c>
      <c r="G93" t="s">
        <v>32</v>
      </c>
      <c r="H93" s="1" t="s">
        <v>195</v>
      </c>
      <c r="I93" t="b">
        <f t="shared" si="14"/>
        <v>0</v>
      </c>
      <c r="J93" t="b">
        <f t="shared" si="14"/>
        <v>1</v>
      </c>
      <c r="K93" t="b">
        <f t="shared" si="15"/>
        <v>1</v>
      </c>
      <c r="S93">
        <f t="shared" si="16"/>
        <v>0.43161224489795919</v>
      </c>
      <c r="T93">
        <f t="shared" si="17"/>
        <v>0.2896728125333049</v>
      </c>
      <c r="U93">
        <f t="shared" si="12"/>
        <v>0</v>
      </c>
      <c r="V93">
        <f t="shared" si="13"/>
        <v>0.10137317818904698</v>
      </c>
      <c r="Y93">
        <f t="shared" si="18"/>
        <v>0.2896728125333049</v>
      </c>
      <c r="AA93" s="2">
        <f t="shared" si="19"/>
        <v>0.43161224489795919</v>
      </c>
      <c r="AB93" s="2">
        <f t="shared" si="20"/>
        <v>0.2896728125333049</v>
      </c>
      <c r="AC93" s="2" t="e">
        <f t="shared" si="21"/>
        <v>#N/A</v>
      </c>
    </row>
    <row r="94" spans="1:29" x14ac:dyDescent="0.25">
      <c r="A94" t="s">
        <v>196</v>
      </c>
      <c r="B94">
        <v>6273</v>
      </c>
      <c r="C94">
        <v>1987</v>
      </c>
      <c r="D94">
        <v>30562</v>
      </c>
      <c r="E94">
        <v>13498</v>
      </c>
      <c r="F94" t="s">
        <v>11</v>
      </c>
      <c r="G94" t="s">
        <v>11</v>
      </c>
      <c r="H94" s="1" t="s">
        <v>197</v>
      </c>
      <c r="I94" t="b">
        <f t="shared" si="14"/>
        <v>0</v>
      </c>
      <c r="J94" t="b">
        <f t="shared" si="14"/>
        <v>0</v>
      </c>
      <c r="K94" t="b">
        <f t="shared" si="15"/>
        <v>0</v>
      </c>
      <c r="S94">
        <f t="shared" si="16"/>
        <v>0.44165957725279759</v>
      </c>
      <c r="T94">
        <f t="shared" si="17"/>
        <v>0.31675434401402836</v>
      </c>
      <c r="U94">
        <f t="shared" si="12"/>
        <v>0</v>
      </c>
      <c r="V94">
        <f t="shared" si="13"/>
        <v>0</v>
      </c>
      <c r="Y94">
        <f t="shared" si="18"/>
        <v>0.31675434401402836</v>
      </c>
      <c r="AA94" s="2">
        <f t="shared" si="19"/>
        <v>0.44165957725279759</v>
      </c>
      <c r="AB94" s="2">
        <f t="shared" si="20"/>
        <v>0.31675434401402836</v>
      </c>
      <c r="AC94" s="2" t="e">
        <f t="shared" si="21"/>
        <v>#N/A</v>
      </c>
    </row>
    <row r="95" spans="1:29" x14ac:dyDescent="0.25">
      <c r="A95" t="s">
        <v>198</v>
      </c>
      <c r="B95">
        <v>7990</v>
      </c>
      <c r="C95">
        <v>2311</v>
      </c>
      <c r="D95">
        <v>39709</v>
      </c>
      <c r="E95">
        <v>16606</v>
      </c>
      <c r="F95" t="s">
        <v>11</v>
      </c>
      <c r="G95" t="s">
        <v>11</v>
      </c>
      <c r="H95" s="1" t="s">
        <v>199</v>
      </c>
      <c r="I95" t="b">
        <f t="shared" si="14"/>
        <v>0</v>
      </c>
      <c r="J95" t="b">
        <f t="shared" si="14"/>
        <v>0</v>
      </c>
      <c r="K95" t="b">
        <f t="shared" si="15"/>
        <v>0</v>
      </c>
      <c r="S95">
        <f t="shared" si="16"/>
        <v>0.4181923493414591</v>
      </c>
      <c r="T95">
        <f t="shared" si="17"/>
        <v>0.28923654568210261</v>
      </c>
      <c r="U95">
        <f t="shared" si="12"/>
        <v>0</v>
      </c>
      <c r="V95">
        <f t="shared" si="13"/>
        <v>0</v>
      </c>
      <c r="Y95">
        <f t="shared" si="18"/>
        <v>0.28923654568210261</v>
      </c>
      <c r="AA95" s="2">
        <f t="shared" si="19"/>
        <v>0.4181923493414591</v>
      </c>
      <c r="AB95" s="2">
        <f t="shared" si="20"/>
        <v>0.28923654568210261</v>
      </c>
      <c r="AC95" s="2" t="e">
        <f t="shared" si="21"/>
        <v>#N/A</v>
      </c>
    </row>
    <row r="96" spans="1:29" x14ac:dyDescent="0.25">
      <c r="A96" t="s">
        <v>200</v>
      </c>
      <c r="B96">
        <v>3236</v>
      </c>
      <c r="C96">
        <v>796</v>
      </c>
      <c r="D96">
        <v>5270</v>
      </c>
      <c r="E96">
        <v>1514</v>
      </c>
      <c r="F96" t="s">
        <v>11</v>
      </c>
      <c r="G96" t="s">
        <v>11</v>
      </c>
      <c r="H96" s="1" t="s">
        <v>201</v>
      </c>
      <c r="I96" t="b">
        <f t="shared" si="14"/>
        <v>0</v>
      </c>
      <c r="J96" t="b">
        <f t="shared" si="14"/>
        <v>0</v>
      </c>
      <c r="K96" t="b">
        <f t="shared" si="15"/>
        <v>0</v>
      </c>
      <c r="S96">
        <f t="shared" si="16"/>
        <v>0.2872865275142315</v>
      </c>
      <c r="T96">
        <f t="shared" si="17"/>
        <v>0.24598269468479605</v>
      </c>
      <c r="U96">
        <f t="shared" si="12"/>
        <v>0</v>
      </c>
      <c r="V96">
        <f t="shared" si="13"/>
        <v>0</v>
      </c>
      <c r="Y96">
        <f t="shared" si="18"/>
        <v>0.24598269468479605</v>
      </c>
      <c r="AA96" s="2">
        <f t="shared" si="19"/>
        <v>0.2872865275142315</v>
      </c>
      <c r="AB96" s="2">
        <f t="shared" si="20"/>
        <v>0.24598269468479605</v>
      </c>
      <c r="AC96" s="2" t="e">
        <f t="shared" si="21"/>
        <v>#N/A</v>
      </c>
    </row>
    <row r="97" spans="1:29" x14ac:dyDescent="0.25">
      <c r="A97" t="s">
        <v>202</v>
      </c>
      <c r="B97">
        <v>9604</v>
      </c>
      <c r="C97">
        <v>2101</v>
      </c>
      <c r="D97">
        <v>31317</v>
      </c>
      <c r="E97">
        <v>9703</v>
      </c>
      <c r="F97" t="s">
        <v>11</v>
      </c>
      <c r="G97" t="s">
        <v>11</v>
      </c>
      <c r="H97" s="1" t="s">
        <v>203</v>
      </c>
      <c r="I97" t="b">
        <f t="shared" si="14"/>
        <v>0</v>
      </c>
      <c r="J97" t="b">
        <f t="shared" si="14"/>
        <v>0</v>
      </c>
      <c r="K97" t="b">
        <f t="shared" si="15"/>
        <v>0</v>
      </c>
      <c r="S97">
        <f t="shared" si="16"/>
        <v>0.30983172079062488</v>
      </c>
      <c r="T97">
        <f t="shared" si="17"/>
        <v>0.21876301541024573</v>
      </c>
      <c r="U97">
        <f t="shared" si="12"/>
        <v>0</v>
      </c>
      <c r="V97">
        <f t="shared" si="13"/>
        <v>0</v>
      </c>
      <c r="Y97">
        <f t="shared" si="18"/>
        <v>0.21876301541024573</v>
      </c>
      <c r="AA97" s="2">
        <f t="shared" si="19"/>
        <v>0.30983172079062488</v>
      </c>
      <c r="AB97" s="2">
        <f t="shared" si="20"/>
        <v>0.21876301541024573</v>
      </c>
      <c r="AC97" s="2" t="e">
        <f t="shared" si="21"/>
        <v>#N/A</v>
      </c>
    </row>
    <row r="98" spans="1:29" x14ac:dyDescent="0.25">
      <c r="A98" t="s">
        <v>204</v>
      </c>
      <c r="B98">
        <v>11349</v>
      </c>
      <c r="C98">
        <v>2757</v>
      </c>
      <c r="D98">
        <v>28534</v>
      </c>
      <c r="E98">
        <v>8638</v>
      </c>
      <c r="F98" t="s">
        <v>11</v>
      </c>
      <c r="G98" t="s">
        <v>11</v>
      </c>
      <c r="H98" s="1" t="s">
        <v>205</v>
      </c>
      <c r="I98" t="b">
        <f t="shared" si="14"/>
        <v>0</v>
      </c>
      <c r="J98" t="b">
        <f t="shared" si="14"/>
        <v>0</v>
      </c>
      <c r="K98" t="b">
        <f t="shared" si="15"/>
        <v>0</v>
      </c>
      <c r="S98">
        <f t="shared" si="16"/>
        <v>0.30272657180906987</v>
      </c>
      <c r="T98">
        <f t="shared" si="17"/>
        <v>0.24292889241342849</v>
      </c>
      <c r="U98">
        <f t="shared" ref="U98:U118" si="22">IF(I98,$B98/$P$3,0)</f>
        <v>0</v>
      </c>
      <c r="V98">
        <f t="shared" ref="V98:V118" si="23">IF(J98,$B98/$P$4,0)</f>
        <v>0</v>
      </c>
      <c r="Y98">
        <f t="shared" si="18"/>
        <v>0.24292889241342849</v>
      </c>
      <c r="AA98" s="2">
        <f t="shared" si="19"/>
        <v>0.30272657180906987</v>
      </c>
      <c r="AB98" s="2">
        <f t="shared" si="20"/>
        <v>0.24292889241342849</v>
      </c>
      <c r="AC98" s="2" t="e">
        <f t="shared" si="21"/>
        <v>#N/A</v>
      </c>
    </row>
    <row r="99" spans="1:29" x14ac:dyDescent="0.25">
      <c r="A99" t="s">
        <v>206</v>
      </c>
      <c r="B99">
        <v>4785</v>
      </c>
      <c r="C99">
        <v>1210</v>
      </c>
      <c r="D99">
        <v>10242</v>
      </c>
      <c r="E99">
        <v>2567</v>
      </c>
      <c r="F99" t="s">
        <v>11</v>
      </c>
      <c r="G99" t="s">
        <v>11</v>
      </c>
      <c r="H99" s="1" t="s">
        <v>207</v>
      </c>
      <c r="I99" t="b">
        <f t="shared" si="14"/>
        <v>0</v>
      </c>
      <c r="J99" t="b">
        <f t="shared" si="14"/>
        <v>0</v>
      </c>
      <c r="K99" t="b">
        <f t="shared" si="15"/>
        <v>0</v>
      </c>
      <c r="S99">
        <f t="shared" si="16"/>
        <v>0.25063464167154853</v>
      </c>
      <c r="T99">
        <f t="shared" si="17"/>
        <v>0.25287356321839083</v>
      </c>
      <c r="U99">
        <f t="shared" si="22"/>
        <v>0</v>
      </c>
      <c r="V99">
        <f t="shared" si="23"/>
        <v>0</v>
      </c>
      <c r="Y99">
        <f t="shared" si="18"/>
        <v>0.25287356321839083</v>
      </c>
      <c r="AA99" s="2">
        <f t="shared" si="19"/>
        <v>0.25063464167154853</v>
      </c>
      <c r="AB99" s="2">
        <f t="shared" si="20"/>
        <v>0.25287356321839083</v>
      </c>
      <c r="AC99" s="2" t="e">
        <f t="shared" si="21"/>
        <v>#N/A</v>
      </c>
    </row>
    <row r="100" spans="1:29" x14ac:dyDescent="0.25">
      <c r="A100" t="s">
        <v>208</v>
      </c>
      <c r="B100">
        <v>5684</v>
      </c>
      <c r="C100">
        <v>1179</v>
      </c>
      <c r="D100">
        <v>16042</v>
      </c>
      <c r="E100">
        <v>4406</v>
      </c>
      <c r="F100" t="s">
        <v>11</v>
      </c>
      <c r="G100" t="s">
        <v>11</v>
      </c>
      <c r="H100" s="1" t="s">
        <v>209</v>
      </c>
      <c r="I100" t="b">
        <f t="shared" si="14"/>
        <v>0</v>
      </c>
      <c r="J100" t="b">
        <f t="shared" si="14"/>
        <v>0</v>
      </c>
      <c r="K100" t="b">
        <f t="shared" si="15"/>
        <v>0</v>
      </c>
      <c r="S100">
        <f t="shared" si="16"/>
        <v>0.27465403316294729</v>
      </c>
      <c r="T100">
        <f t="shared" si="17"/>
        <v>0.20742434904996482</v>
      </c>
      <c r="U100">
        <f t="shared" si="22"/>
        <v>0</v>
      </c>
      <c r="V100">
        <f t="shared" si="23"/>
        <v>0</v>
      </c>
      <c r="Y100">
        <f t="shared" si="18"/>
        <v>0.20742434904996482</v>
      </c>
      <c r="AA100" s="2">
        <f t="shared" si="19"/>
        <v>0.27465403316294729</v>
      </c>
      <c r="AB100" s="2">
        <f t="shared" si="20"/>
        <v>0.20742434904996482</v>
      </c>
      <c r="AC100" s="2" t="e">
        <f t="shared" si="21"/>
        <v>#N/A</v>
      </c>
    </row>
    <row r="101" spans="1:29" x14ac:dyDescent="0.25">
      <c r="A101" t="s">
        <v>210</v>
      </c>
      <c r="B101">
        <v>4333</v>
      </c>
      <c r="C101">
        <v>771</v>
      </c>
      <c r="D101">
        <v>10587</v>
      </c>
      <c r="E101">
        <v>2465</v>
      </c>
      <c r="F101" t="s">
        <v>11</v>
      </c>
      <c r="G101" t="s">
        <v>11</v>
      </c>
      <c r="H101" s="1" t="s">
        <v>211</v>
      </c>
      <c r="I101" t="b">
        <f t="shared" si="14"/>
        <v>0</v>
      </c>
      <c r="J101" t="b">
        <f t="shared" si="14"/>
        <v>0</v>
      </c>
      <c r="K101" t="b">
        <f t="shared" si="15"/>
        <v>0</v>
      </c>
      <c r="S101">
        <f t="shared" si="16"/>
        <v>0.23283271937281572</v>
      </c>
      <c r="T101">
        <f t="shared" si="17"/>
        <v>0.17793676436648972</v>
      </c>
      <c r="U101">
        <f t="shared" si="22"/>
        <v>0</v>
      </c>
      <c r="V101">
        <f t="shared" si="23"/>
        <v>0</v>
      </c>
      <c r="Y101">
        <f t="shared" si="18"/>
        <v>0.17793676436648972</v>
      </c>
      <c r="AA101" s="2">
        <f t="shared" si="19"/>
        <v>0.23283271937281572</v>
      </c>
      <c r="AB101" s="2">
        <f t="shared" si="20"/>
        <v>0.17793676436648972</v>
      </c>
      <c r="AC101" s="2" t="e">
        <f t="shared" si="21"/>
        <v>#N/A</v>
      </c>
    </row>
    <row r="102" spans="1:29" x14ac:dyDescent="0.25">
      <c r="A102" t="s">
        <v>212</v>
      </c>
      <c r="B102">
        <v>5020</v>
      </c>
      <c r="C102">
        <v>848</v>
      </c>
      <c r="D102">
        <v>10917</v>
      </c>
      <c r="E102">
        <v>2182</v>
      </c>
      <c r="F102" t="s">
        <v>11</v>
      </c>
      <c r="G102" t="s">
        <v>11</v>
      </c>
      <c r="H102" s="1" t="s">
        <v>213</v>
      </c>
      <c r="I102" t="b">
        <f t="shared" si="14"/>
        <v>0</v>
      </c>
      <c r="J102" t="b">
        <f t="shared" si="14"/>
        <v>0</v>
      </c>
      <c r="K102" t="b">
        <f t="shared" si="15"/>
        <v>0</v>
      </c>
      <c r="S102">
        <f t="shared" si="16"/>
        <v>0.19987175964092699</v>
      </c>
      <c r="T102">
        <f t="shared" si="17"/>
        <v>0.16892430278884463</v>
      </c>
      <c r="U102">
        <f t="shared" si="22"/>
        <v>0</v>
      </c>
      <c r="V102">
        <f t="shared" si="23"/>
        <v>0</v>
      </c>
      <c r="Y102">
        <f t="shared" si="18"/>
        <v>0.16892430278884463</v>
      </c>
      <c r="AA102" s="2">
        <f t="shared" si="19"/>
        <v>0.19987175964092699</v>
      </c>
      <c r="AB102" s="2">
        <f t="shared" si="20"/>
        <v>0.16892430278884463</v>
      </c>
      <c r="AC102" s="2" t="e">
        <f t="shared" si="21"/>
        <v>#N/A</v>
      </c>
    </row>
    <row r="103" spans="1:29" x14ac:dyDescent="0.25">
      <c r="A103" t="s">
        <v>214</v>
      </c>
      <c r="B103">
        <v>4129</v>
      </c>
      <c r="C103">
        <v>784</v>
      </c>
      <c r="D103">
        <v>8445</v>
      </c>
      <c r="E103">
        <v>1880</v>
      </c>
      <c r="F103" t="s">
        <v>11</v>
      </c>
      <c r="G103" t="s">
        <v>11</v>
      </c>
      <c r="H103" s="1" t="s">
        <v>215</v>
      </c>
      <c r="I103" t="b">
        <f t="shared" si="14"/>
        <v>0</v>
      </c>
      <c r="J103" t="b">
        <f t="shared" si="14"/>
        <v>0</v>
      </c>
      <c r="K103" t="b">
        <f t="shared" si="15"/>
        <v>0</v>
      </c>
      <c r="S103">
        <f t="shared" si="16"/>
        <v>0.22261693309650682</v>
      </c>
      <c r="T103">
        <f t="shared" si="17"/>
        <v>0.18987648341002664</v>
      </c>
      <c r="U103">
        <f t="shared" si="22"/>
        <v>0</v>
      </c>
      <c r="V103">
        <f t="shared" si="23"/>
        <v>0</v>
      </c>
      <c r="Y103">
        <f t="shared" si="18"/>
        <v>0.18987648341002664</v>
      </c>
      <c r="AA103" s="2">
        <f t="shared" si="19"/>
        <v>0.22261693309650682</v>
      </c>
      <c r="AB103" s="2">
        <f t="shared" si="20"/>
        <v>0.18987648341002664</v>
      </c>
      <c r="AC103" s="2" t="e">
        <f t="shared" si="21"/>
        <v>#N/A</v>
      </c>
    </row>
    <row r="104" spans="1:29" x14ac:dyDescent="0.25">
      <c r="A104" t="s">
        <v>216</v>
      </c>
      <c r="B104">
        <v>6116</v>
      </c>
      <c r="C104">
        <v>1205</v>
      </c>
      <c r="D104">
        <v>13712</v>
      </c>
      <c r="E104">
        <v>3219</v>
      </c>
      <c r="F104" t="s">
        <v>11</v>
      </c>
      <c r="G104" t="s">
        <v>11</v>
      </c>
      <c r="H104" s="1" t="s">
        <v>217</v>
      </c>
      <c r="I104" t="b">
        <f t="shared" si="14"/>
        <v>0</v>
      </c>
      <c r="J104" t="b">
        <f t="shared" si="14"/>
        <v>0</v>
      </c>
      <c r="K104" t="b">
        <f t="shared" si="15"/>
        <v>0</v>
      </c>
      <c r="S104">
        <f t="shared" si="16"/>
        <v>0.2347578763127188</v>
      </c>
      <c r="T104">
        <f t="shared" si="17"/>
        <v>0.19702419882275998</v>
      </c>
      <c r="U104">
        <f t="shared" si="22"/>
        <v>0</v>
      </c>
      <c r="V104">
        <f t="shared" si="23"/>
        <v>0</v>
      </c>
      <c r="Y104">
        <f t="shared" si="18"/>
        <v>0.19702419882275998</v>
      </c>
      <c r="AA104" s="2">
        <f t="shared" si="19"/>
        <v>0.2347578763127188</v>
      </c>
      <c r="AB104" s="2">
        <f t="shared" si="20"/>
        <v>0.19702419882275998</v>
      </c>
      <c r="AC104" s="2" t="e">
        <f t="shared" si="21"/>
        <v>#N/A</v>
      </c>
    </row>
    <row r="105" spans="1:29" x14ac:dyDescent="0.25">
      <c r="A105" t="s">
        <v>218</v>
      </c>
      <c r="B105">
        <v>13118</v>
      </c>
      <c r="C105">
        <v>5220</v>
      </c>
      <c r="D105">
        <v>56037</v>
      </c>
      <c r="E105">
        <v>26334</v>
      </c>
      <c r="F105" t="s">
        <v>11</v>
      </c>
      <c r="G105" t="s">
        <v>11</v>
      </c>
      <c r="H105" s="1" t="s">
        <v>219</v>
      </c>
      <c r="I105" t="b">
        <f t="shared" si="14"/>
        <v>0</v>
      </c>
      <c r="J105" t="b">
        <f t="shared" si="14"/>
        <v>0</v>
      </c>
      <c r="K105" t="b">
        <f t="shared" si="15"/>
        <v>0</v>
      </c>
      <c r="S105">
        <f t="shared" si="16"/>
        <v>0.46993950425611647</v>
      </c>
      <c r="T105">
        <f t="shared" si="17"/>
        <v>0.397926513187986</v>
      </c>
      <c r="U105">
        <f t="shared" si="22"/>
        <v>0</v>
      </c>
      <c r="V105">
        <f t="shared" si="23"/>
        <v>0</v>
      </c>
      <c r="Y105">
        <f t="shared" si="18"/>
        <v>0.397926513187986</v>
      </c>
      <c r="AA105" s="2">
        <f t="shared" si="19"/>
        <v>0.46993950425611647</v>
      </c>
      <c r="AB105" s="2">
        <f t="shared" si="20"/>
        <v>0.397926513187986</v>
      </c>
      <c r="AC105" s="2" t="e">
        <f t="shared" si="21"/>
        <v>#N/A</v>
      </c>
    </row>
    <row r="106" spans="1:29" x14ac:dyDescent="0.25">
      <c r="A106" t="s">
        <v>220</v>
      </c>
      <c r="B106">
        <v>7010</v>
      </c>
      <c r="C106">
        <v>3082</v>
      </c>
      <c r="D106">
        <v>31353</v>
      </c>
      <c r="E106">
        <v>16222</v>
      </c>
      <c r="F106" t="s">
        <v>11</v>
      </c>
      <c r="G106" t="s">
        <v>11</v>
      </c>
      <c r="H106" s="1" t="s">
        <v>221</v>
      </c>
      <c r="I106" t="b">
        <f t="shared" si="14"/>
        <v>0</v>
      </c>
      <c r="J106" t="b">
        <f t="shared" si="14"/>
        <v>0</v>
      </c>
      <c r="K106" t="b">
        <f t="shared" si="15"/>
        <v>0</v>
      </c>
      <c r="S106">
        <f t="shared" si="16"/>
        <v>0.51739865403629637</v>
      </c>
      <c r="T106">
        <f t="shared" si="17"/>
        <v>0.43965763195435092</v>
      </c>
      <c r="U106">
        <f t="shared" si="22"/>
        <v>0</v>
      </c>
      <c r="V106">
        <f t="shared" si="23"/>
        <v>0</v>
      </c>
      <c r="Y106">
        <f t="shared" si="18"/>
        <v>0.43965763195435092</v>
      </c>
      <c r="AA106" s="2">
        <f t="shared" si="19"/>
        <v>0.51739865403629637</v>
      </c>
      <c r="AB106" s="2">
        <f t="shared" si="20"/>
        <v>0.43965763195435092</v>
      </c>
      <c r="AC106" s="2" t="e">
        <f t="shared" si="21"/>
        <v>#N/A</v>
      </c>
    </row>
    <row r="107" spans="1:29" x14ac:dyDescent="0.25">
      <c r="A107" t="s">
        <v>222</v>
      </c>
      <c r="B107">
        <v>7701</v>
      </c>
      <c r="C107">
        <v>2409</v>
      </c>
      <c r="D107">
        <v>27975</v>
      </c>
      <c r="E107">
        <v>11227</v>
      </c>
      <c r="F107" t="s">
        <v>11</v>
      </c>
      <c r="G107" t="s">
        <v>11</v>
      </c>
      <c r="H107" s="1" t="s">
        <v>223</v>
      </c>
      <c r="I107" t="b">
        <f t="shared" si="14"/>
        <v>0</v>
      </c>
      <c r="J107" t="b">
        <f t="shared" si="14"/>
        <v>0</v>
      </c>
      <c r="K107" t="b">
        <f t="shared" si="15"/>
        <v>0</v>
      </c>
      <c r="S107">
        <f t="shared" si="16"/>
        <v>0.40132260947274351</v>
      </c>
      <c r="T107">
        <f t="shared" si="17"/>
        <v>0.31281651733541099</v>
      </c>
      <c r="U107">
        <f t="shared" si="22"/>
        <v>0</v>
      </c>
      <c r="V107">
        <f t="shared" si="23"/>
        <v>0</v>
      </c>
      <c r="Y107">
        <f t="shared" si="18"/>
        <v>0.31281651733541099</v>
      </c>
      <c r="AA107" s="2">
        <f t="shared" si="19"/>
        <v>0.40132260947274351</v>
      </c>
      <c r="AB107" s="2">
        <f t="shared" si="20"/>
        <v>0.31281651733541099</v>
      </c>
      <c r="AC107" s="2" t="e">
        <f t="shared" si="21"/>
        <v>#N/A</v>
      </c>
    </row>
    <row r="108" spans="1:29" x14ac:dyDescent="0.25">
      <c r="A108" t="s">
        <v>224</v>
      </c>
      <c r="B108">
        <v>7518</v>
      </c>
      <c r="C108">
        <v>2141</v>
      </c>
      <c r="D108">
        <v>21043</v>
      </c>
      <c r="E108">
        <v>7219</v>
      </c>
      <c r="F108" t="s">
        <v>11</v>
      </c>
      <c r="G108" t="s">
        <v>11</v>
      </c>
      <c r="H108" s="1" t="s">
        <v>225</v>
      </c>
      <c r="I108" t="b">
        <f t="shared" si="14"/>
        <v>0</v>
      </c>
      <c r="J108" t="b">
        <f t="shared" si="14"/>
        <v>0</v>
      </c>
      <c r="K108" t="b">
        <f t="shared" si="15"/>
        <v>0</v>
      </c>
      <c r="S108">
        <f t="shared" si="16"/>
        <v>0.34305944969823693</v>
      </c>
      <c r="T108">
        <f t="shared" si="17"/>
        <v>0.2847831870178239</v>
      </c>
      <c r="U108">
        <f t="shared" si="22"/>
        <v>0</v>
      </c>
      <c r="V108">
        <f t="shared" si="23"/>
        <v>0</v>
      </c>
      <c r="Y108">
        <f t="shared" si="18"/>
        <v>0.2847831870178239</v>
      </c>
      <c r="AA108" s="2">
        <f t="shared" si="19"/>
        <v>0.34305944969823693</v>
      </c>
      <c r="AB108" s="2">
        <f t="shared" si="20"/>
        <v>0.2847831870178239</v>
      </c>
      <c r="AC108" s="2" t="e">
        <f t="shared" si="21"/>
        <v>#N/A</v>
      </c>
    </row>
    <row r="109" spans="1:29" x14ac:dyDescent="0.25">
      <c r="A109" t="s">
        <v>226</v>
      </c>
      <c r="B109">
        <v>9766</v>
      </c>
      <c r="C109">
        <v>2886</v>
      </c>
      <c r="D109">
        <v>32082</v>
      </c>
      <c r="E109">
        <v>12148</v>
      </c>
      <c r="F109" t="s">
        <v>11</v>
      </c>
      <c r="G109" t="s">
        <v>11</v>
      </c>
      <c r="H109" s="1" t="s">
        <v>227</v>
      </c>
      <c r="I109" t="b">
        <f t="shared" si="14"/>
        <v>0</v>
      </c>
      <c r="J109" t="b">
        <f t="shared" si="14"/>
        <v>0</v>
      </c>
      <c r="K109" t="b">
        <f t="shared" si="15"/>
        <v>0</v>
      </c>
      <c r="S109">
        <f t="shared" si="16"/>
        <v>0.37865469733807117</v>
      </c>
      <c r="T109">
        <f t="shared" si="17"/>
        <v>0.2955150522219947</v>
      </c>
      <c r="U109">
        <f t="shared" si="22"/>
        <v>0</v>
      </c>
      <c r="V109">
        <f t="shared" si="23"/>
        <v>0</v>
      </c>
      <c r="Y109">
        <f t="shared" si="18"/>
        <v>0.2955150522219947</v>
      </c>
      <c r="AA109" s="2">
        <f t="shared" si="19"/>
        <v>0.37865469733807117</v>
      </c>
      <c r="AB109" s="2">
        <f t="shared" si="20"/>
        <v>0.2955150522219947</v>
      </c>
      <c r="AC109" s="2" t="e">
        <f t="shared" si="21"/>
        <v>#N/A</v>
      </c>
    </row>
    <row r="110" spans="1:29" x14ac:dyDescent="0.25">
      <c r="A110" t="s">
        <v>228</v>
      </c>
      <c r="B110">
        <v>6256</v>
      </c>
      <c r="C110">
        <v>1504</v>
      </c>
      <c r="D110">
        <v>19652</v>
      </c>
      <c r="E110">
        <v>6451</v>
      </c>
      <c r="F110" t="s">
        <v>11</v>
      </c>
      <c r="G110" t="s">
        <v>11</v>
      </c>
      <c r="H110" s="1" t="s">
        <v>229</v>
      </c>
      <c r="I110" t="b">
        <f t="shared" si="14"/>
        <v>0</v>
      </c>
      <c r="J110" t="b">
        <f t="shared" si="14"/>
        <v>0</v>
      </c>
      <c r="K110" t="b">
        <f t="shared" si="15"/>
        <v>0</v>
      </c>
      <c r="S110">
        <f t="shared" si="16"/>
        <v>0.32826175452880113</v>
      </c>
      <c r="T110">
        <f t="shared" si="17"/>
        <v>0.24040920716112532</v>
      </c>
      <c r="U110">
        <f t="shared" si="22"/>
        <v>0</v>
      </c>
      <c r="V110">
        <f t="shared" si="23"/>
        <v>0</v>
      </c>
      <c r="Y110">
        <f t="shared" si="18"/>
        <v>0.24040920716112532</v>
      </c>
      <c r="AA110" s="2">
        <f t="shared" si="19"/>
        <v>0.32826175452880113</v>
      </c>
      <c r="AB110" s="2">
        <f t="shared" si="20"/>
        <v>0.24040920716112532</v>
      </c>
      <c r="AC110" s="2" t="e">
        <f t="shared" si="21"/>
        <v>#N/A</v>
      </c>
    </row>
    <row r="111" spans="1:29" x14ac:dyDescent="0.25">
      <c r="A111" t="s">
        <v>230</v>
      </c>
      <c r="B111">
        <v>8844</v>
      </c>
      <c r="C111">
        <v>2432</v>
      </c>
      <c r="D111">
        <v>30051</v>
      </c>
      <c r="E111">
        <v>10792</v>
      </c>
      <c r="F111" t="s">
        <v>11</v>
      </c>
      <c r="G111" t="s">
        <v>11</v>
      </c>
      <c r="H111" s="1" t="s">
        <v>231</v>
      </c>
      <c r="I111" t="b">
        <f t="shared" si="14"/>
        <v>0</v>
      </c>
      <c r="J111" t="b">
        <f t="shared" si="14"/>
        <v>0</v>
      </c>
      <c r="K111" t="b">
        <f t="shared" si="15"/>
        <v>0</v>
      </c>
      <c r="S111">
        <f t="shared" si="16"/>
        <v>0.35912282453162958</v>
      </c>
      <c r="T111">
        <f t="shared" si="17"/>
        <v>0.27498869289914069</v>
      </c>
      <c r="U111">
        <f t="shared" si="22"/>
        <v>0</v>
      </c>
      <c r="V111">
        <f t="shared" si="23"/>
        <v>0</v>
      </c>
      <c r="Y111">
        <f t="shared" si="18"/>
        <v>0.27498869289914069</v>
      </c>
      <c r="AA111" s="2">
        <f t="shared" si="19"/>
        <v>0.35912282453162958</v>
      </c>
      <c r="AB111" s="2">
        <f t="shared" si="20"/>
        <v>0.27498869289914069</v>
      </c>
      <c r="AC111" s="2" t="e">
        <f t="shared" si="21"/>
        <v>#N/A</v>
      </c>
    </row>
    <row r="112" spans="1:29" x14ac:dyDescent="0.25">
      <c r="A112" t="s">
        <v>232</v>
      </c>
      <c r="B112">
        <v>6227</v>
      </c>
      <c r="C112">
        <v>1606</v>
      </c>
      <c r="D112">
        <v>16791</v>
      </c>
      <c r="E112">
        <v>5492</v>
      </c>
      <c r="F112" t="s">
        <v>11</v>
      </c>
      <c r="G112" t="s">
        <v>11</v>
      </c>
      <c r="H112" s="1" t="s">
        <v>233</v>
      </c>
      <c r="I112" t="b">
        <f t="shared" si="14"/>
        <v>0</v>
      </c>
      <c r="J112" t="b">
        <f t="shared" si="14"/>
        <v>0</v>
      </c>
      <c r="K112" t="b">
        <f t="shared" si="15"/>
        <v>0</v>
      </c>
      <c r="S112">
        <f t="shared" si="16"/>
        <v>0.32707998332439997</v>
      </c>
      <c r="T112">
        <f t="shared" si="17"/>
        <v>0.25790910550827045</v>
      </c>
      <c r="U112">
        <f t="shared" si="22"/>
        <v>0</v>
      </c>
      <c r="V112">
        <f t="shared" si="23"/>
        <v>0</v>
      </c>
      <c r="Y112">
        <f t="shared" si="18"/>
        <v>0.25790910550827045</v>
      </c>
      <c r="AA112" s="2">
        <f t="shared" si="19"/>
        <v>0.32707998332439997</v>
      </c>
      <c r="AB112" s="2">
        <f t="shared" si="20"/>
        <v>0.25790910550827045</v>
      </c>
      <c r="AC112" s="2" t="e">
        <f t="shared" si="21"/>
        <v>#N/A</v>
      </c>
    </row>
    <row r="113" spans="1:29" x14ac:dyDescent="0.25">
      <c r="A113" t="s">
        <v>234</v>
      </c>
      <c r="B113">
        <v>7101</v>
      </c>
      <c r="C113">
        <v>1607</v>
      </c>
      <c r="D113">
        <v>17068</v>
      </c>
      <c r="E113">
        <v>4642</v>
      </c>
      <c r="F113" t="s">
        <v>11</v>
      </c>
      <c r="G113" t="s">
        <v>11</v>
      </c>
      <c r="H113" s="1" t="s">
        <v>235</v>
      </c>
      <c r="I113" t="b">
        <f t="shared" si="14"/>
        <v>0</v>
      </c>
      <c r="J113" t="b">
        <f t="shared" si="14"/>
        <v>0</v>
      </c>
      <c r="K113" t="b">
        <f t="shared" si="15"/>
        <v>0</v>
      </c>
      <c r="S113">
        <f t="shared" si="16"/>
        <v>0.27197093977033043</v>
      </c>
      <c r="T113">
        <f t="shared" si="17"/>
        <v>0.22630615406280805</v>
      </c>
      <c r="U113">
        <f t="shared" si="22"/>
        <v>0</v>
      </c>
      <c r="V113">
        <f t="shared" si="23"/>
        <v>0</v>
      </c>
      <c r="Y113">
        <f t="shared" si="18"/>
        <v>0.22630615406280805</v>
      </c>
      <c r="AA113" s="2">
        <f t="shared" si="19"/>
        <v>0.27197093977033043</v>
      </c>
      <c r="AB113" s="2">
        <f t="shared" si="20"/>
        <v>0.22630615406280805</v>
      </c>
      <c r="AC113" s="2" t="e">
        <f t="shared" si="21"/>
        <v>#N/A</v>
      </c>
    </row>
    <row r="114" spans="1:29" x14ac:dyDescent="0.25">
      <c r="A114" t="s">
        <v>236</v>
      </c>
      <c r="B114">
        <v>8417</v>
      </c>
      <c r="C114">
        <v>2355</v>
      </c>
      <c r="D114">
        <v>26388</v>
      </c>
      <c r="E114">
        <v>8928</v>
      </c>
      <c r="F114" t="s">
        <v>11</v>
      </c>
      <c r="G114" t="s">
        <v>11</v>
      </c>
      <c r="H114" s="1" t="s">
        <v>237</v>
      </c>
      <c r="I114" t="b">
        <f t="shared" si="14"/>
        <v>0</v>
      </c>
      <c r="J114" t="b">
        <f t="shared" si="14"/>
        <v>0</v>
      </c>
      <c r="K114" t="b">
        <f t="shared" si="15"/>
        <v>0</v>
      </c>
      <c r="S114">
        <f t="shared" si="16"/>
        <v>0.33833560709413368</v>
      </c>
      <c r="T114">
        <f t="shared" si="17"/>
        <v>0.27979089937032198</v>
      </c>
      <c r="U114">
        <f t="shared" si="22"/>
        <v>0</v>
      </c>
      <c r="V114">
        <f t="shared" si="23"/>
        <v>0</v>
      </c>
      <c r="Y114">
        <f t="shared" si="18"/>
        <v>0.27979089937032198</v>
      </c>
      <c r="AA114" s="2">
        <f t="shared" si="19"/>
        <v>0.33833560709413368</v>
      </c>
      <c r="AB114" s="2">
        <f t="shared" si="20"/>
        <v>0.27979089937032198</v>
      </c>
      <c r="AC114" s="2" t="e">
        <f t="shared" si="21"/>
        <v>#N/A</v>
      </c>
    </row>
    <row r="115" spans="1:29" x14ac:dyDescent="0.25">
      <c r="A115" t="s">
        <v>238</v>
      </c>
      <c r="B115">
        <v>6672</v>
      </c>
      <c r="C115">
        <v>2085</v>
      </c>
      <c r="D115">
        <v>23679</v>
      </c>
      <c r="E115">
        <v>9139</v>
      </c>
      <c r="F115" t="s">
        <v>11</v>
      </c>
      <c r="G115" t="s">
        <v>11</v>
      </c>
      <c r="H115" s="1" t="s">
        <v>239</v>
      </c>
      <c r="I115" t="b">
        <f t="shared" si="14"/>
        <v>0</v>
      </c>
      <c r="J115" t="b">
        <f t="shared" si="14"/>
        <v>0</v>
      </c>
      <c r="K115" t="b">
        <f t="shared" si="15"/>
        <v>0</v>
      </c>
      <c r="S115">
        <f t="shared" si="16"/>
        <v>0.38595379872460828</v>
      </c>
      <c r="T115">
        <f t="shared" si="17"/>
        <v>0.3125</v>
      </c>
      <c r="U115">
        <f t="shared" si="22"/>
        <v>0</v>
      </c>
      <c r="V115">
        <f t="shared" si="23"/>
        <v>0</v>
      </c>
      <c r="Y115">
        <f t="shared" si="18"/>
        <v>0.3125</v>
      </c>
      <c r="AA115" s="2">
        <f t="shared" si="19"/>
        <v>0.38595379872460828</v>
      </c>
      <c r="AB115" s="2">
        <f t="shared" si="20"/>
        <v>0.3125</v>
      </c>
      <c r="AC115" s="2" t="e">
        <f t="shared" si="21"/>
        <v>#N/A</v>
      </c>
    </row>
    <row r="116" spans="1:29" x14ac:dyDescent="0.25">
      <c r="A116" t="s">
        <v>240</v>
      </c>
      <c r="B116">
        <v>12526</v>
      </c>
      <c r="C116">
        <v>5046</v>
      </c>
      <c r="D116">
        <v>58228</v>
      </c>
      <c r="E116">
        <v>29528</v>
      </c>
      <c r="F116" t="s">
        <v>11</v>
      </c>
      <c r="G116" t="s">
        <v>11</v>
      </c>
      <c r="H116" s="1" t="s">
        <v>241</v>
      </c>
      <c r="I116" t="b">
        <f t="shared" si="14"/>
        <v>0</v>
      </c>
      <c r="J116" t="b">
        <f t="shared" si="14"/>
        <v>0</v>
      </c>
      <c r="K116" t="b">
        <f t="shared" si="15"/>
        <v>0</v>
      </c>
      <c r="S116">
        <f t="shared" si="16"/>
        <v>0.5071099814522223</v>
      </c>
      <c r="T116">
        <f t="shared" si="17"/>
        <v>0.40284208845601149</v>
      </c>
      <c r="U116">
        <f t="shared" si="22"/>
        <v>0</v>
      </c>
      <c r="V116">
        <f t="shared" si="23"/>
        <v>0</v>
      </c>
      <c r="Y116">
        <f t="shared" si="18"/>
        <v>0.40284208845601149</v>
      </c>
      <c r="AA116" s="2">
        <f t="shared" si="19"/>
        <v>0.5071099814522223</v>
      </c>
      <c r="AB116" s="2">
        <f t="shared" si="20"/>
        <v>0.40284208845601149</v>
      </c>
      <c r="AC116" s="2" t="e">
        <f t="shared" si="21"/>
        <v>#N/A</v>
      </c>
    </row>
    <row r="117" spans="1:29" x14ac:dyDescent="0.25">
      <c r="A117" t="s">
        <v>242</v>
      </c>
      <c r="B117">
        <v>15723</v>
      </c>
      <c r="C117">
        <v>5968</v>
      </c>
      <c r="D117">
        <v>69776</v>
      </c>
      <c r="E117">
        <v>32729</v>
      </c>
      <c r="F117" t="s">
        <v>11</v>
      </c>
      <c r="G117" t="s">
        <v>11</v>
      </c>
      <c r="H117" s="1" t="s">
        <v>243</v>
      </c>
      <c r="I117" t="b">
        <f t="shared" si="14"/>
        <v>0</v>
      </c>
      <c r="J117" t="b">
        <f t="shared" si="14"/>
        <v>0</v>
      </c>
      <c r="K117" t="b">
        <f t="shared" si="15"/>
        <v>0</v>
      </c>
      <c r="S117">
        <f t="shared" si="16"/>
        <v>0.46905812886952536</v>
      </c>
      <c r="T117">
        <f t="shared" si="17"/>
        <v>0.37957132862685239</v>
      </c>
      <c r="U117">
        <f t="shared" si="22"/>
        <v>0</v>
      </c>
      <c r="V117">
        <f t="shared" si="23"/>
        <v>0</v>
      </c>
      <c r="Y117">
        <f t="shared" si="18"/>
        <v>0.37957132862685239</v>
      </c>
      <c r="AA117" s="2">
        <f t="shared" si="19"/>
        <v>0.46905812886952536</v>
      </c>
      <c r="AB117" s="2">
        <f t="shared" si="20"/>
        <v>0.37957132862685239</v>
      </c>
      <c r="AC117" s="2" t="e">
        <f t="shared" si="21"/>
        <v>#N/A</v>
      </c>
    </row>
    <row r="118" spans="1:29" x14ac:dyDescent="0.25">
      <c r="A118" t="s">
        <v>244</v>
      </c>
      <c r="B118">
        <v>10354</v>
      </c>
      <c r="C118">
        <v>3699</v>
      </c>
      <c r="D118">
        <v>40098</v>
      </c>
      <c r="E118">
        <v>17492</v>
      </c>
      <c r="F118" t="s">
        <v>11</v>
      </c>
      <c r="G118" t="s">
        <v>11</v>
      </c>
      <c r="H118" s="1" t="s">
        <v>245</v>
      </c>
      <c r="I118" t="b">
        <f t="shared" si="14"/>
        <v>0</v>
      </c>
      <c r="J118" t="b">
        <f t="shared" si="14"/>
        <v>0</v>
      </c>
      <c r="K118" t="b">
        <f t="shared" si="15"/>
        <v>0</v>
      </c>
      <c r="S118">
        <f t="shared" si="16"/>
        <v>0.43623123347797893</v>
      </c>
      <c r="T118">
        <f t="shared" si="17"/>
        <v>0.35725323546455479</v>
      </c>
      <c r="U118">
        <f t="shared" si="22"/>
        <v>0</v>
      </c>
      <c r="V118">
        <f t="shared" si="23"/>
        <v>0</v>
      </c>
      <c r="Y118">
        <f t="shared" si="18"/>
        <v>0.35725323546455479</v>
      </c>
      <c r="AA118" s="2">
        <f t="shared" si="19"/>
        <v>0.43623123347797893</v>
      </c>
      <c r="AB118" s="2">
        <f t="shared" si="20"/>
        <v>0.35725323546455479</v>
      </c>
      <c r="AC118" s="2" t="e">
        <f t="shared" si="21"/>
        <v>#N/A</v>
      </c>
    </row>
    <row r="119" spans="1:29" x14ac:dyDescent="0.25">
      <c r="A119" t="s">
        <v>265</v>
      </c>
      <c r="B119">
        <f>P3</f>
        <v>75790</v>
      </c>
      <c r="C119">
        <f>Q3</f>
        <v>34479</v>
      </c>
      <c r="D119">
        <f>N3</f>
        <v>437253</v>
      </c>
      <c r="E119">
        <f>O3</f>
        <v>251227</v>
      </c>
      <c r="R119" t="s">
        <v>8</v>
      </c>
      <c r="S119">
        <f>O6</f>
        <v>0.57455752161791918</v>
      </c>
      <c r="T119">
        <f t="shared" si="17"/>
        <v>0.45492809077714735</v>
      </c>
      <c r="U119">
        <v>1</v>
      </c>
      <c r="V119">
        <v>1</v>
      </c>
      <c r="Y119">
        <f t="shared" si="18"/>
        <v>0.45492809077714735</v>
      </c>
    </row>
    <row r="120" spans="1:29" x14ac:dyDescent="0.25">
      <c r="A120" t="s">
        <v>9</v>
      </c>
      <c r="B120">
        <f>P4</f>
        <v>92559</v>
      </c>
      <c r="C120">
        <f>Q4</f>
        <v>40172</v>
      </c>
      <c r="D120">
        <f>N4</f>
        <v>541053</v>
      </c>
      <c r="E120">
        <f>O4</f>
        <v>301936</v>
      </c>
      <c r="R120" t="s">
        <v>9</v>
      </c>
      <c r="S120">
        <f>O7</f>
        <v>0.55805253829107315</v>
      </c>
      <c r="T120">
        <f t="shared" si="17"/>
        <v>0.43401506066400891</v>
      </c>
      <c r="U120">
        <v>1</v>
      </c>
      <c r="V120">
        <v>1</v>
      </c>
      <c r="Y120">
        <f t="shared" si="18"/>
        <v>0.43401506066400891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F120"/>
  <sheetViews>
    <sheetView topLeftCell="H1" workbookViewId="0">
      <selection activeCell="M20" sqref="M20"/>
    </sheetView>
  </sheetViews>
  <sheetFormatPr defaultColWidth="11" defaultRowHeight="15.75" x14ac:dyDescent="0.25"/>
  <cols>
    <col min="16" max="16" width="18.875" bestFit="1" customWidth="1"/>
    <col min="27" max="29" width="10.875" style="2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246</v>
      </c>
      <c r="N1" t="s">
        <v>251</v>
      </c>
      <c r="P1" t="s">
        <v>250</v>
      </c>
      <c r="S1" t="s">
        <v>255</v>
      </c>
      <c r="T1" t="s">
        <v>256</v>
      </c>
      <c r="U1" t="s">
        <v>257</v>
      </c>
      <c r="V1" t="s">
        <v>268</v>
      </c>
    </row>
    <row r="2" spans="1:32" x14ac:dyDescent="0.25">
      <c r="A2" t="s">
        <v>10</v>
      </c>
      <c r="B2">
        <v>1215</v>
      </c>
      <c r="C2">
        <v>495</v>
      </c>
      <c r="D2">
        <v>6779</v>
      </c>
      <c r="E2">
        <v>3475</v>
      </c>
      <c r="F2" t="s">
        <v>11</v>
      </c>
      <c r="G2" t="s">
        <v>11</v>
      </c>
      <c r="H2" s="1" t="s">
        <v>12</v>
      </c>
      <c r="I2" t="b">
        <f>ISERROR(FIND("nicht",F2))</f>
        <v>0</v>
      </c>
      <c r="J2" t="b">
        <f>ISERROR(FIND("nicht",G2))</f>
        <v>0</v>
      </c>
      <c r="K2" t="b">
        <f>I2&lt;&gt;J2</f>
        <v>0</v>
      </c>
      <c r="N2" t="s">
        <v>260</v>
      </c>
      <c r="O2" t="s">
        <v>248</v>
      </c>
      <c r="P2" t="s">
        <v>260</v>
      </c>
      <c r="Q2" t="s">
        <v>248</v>
      </c>
      <c r="S2">
        <f>E2/D2</f>
        <v>0.51261247971677237</v>
      </c>
      <c r="T2">
        <f>C2/B2</f>
        <v>0.40740740740740738</v>
      </c>
      <c r="U2">
        <f>IF(J2,$B2/$P$3,0)</f>
        <v>0</v>
      </c>
      <c r="V2">
        <f t="shared" ref="V2:V33" si="0">IF(J2,$B2/$P$4,0)</f>
        <v>0</v>
      </c>
      <c r="Y2">
        <f>(C2+$M$20*U2)/B2</f>
        <v>0.40740740740740738</v>
      </c>
      <c r="AA2" s="2">
        <f>S2</f>
        <v>0.51261247971677237</v>
      </c>
      <c r="AB2" s="2">
        <f>IF(V2=0,T2,NA())</f>
        <v>0.40740740740740738</v>
      </c>
      <c r="AC2" s="2" t="e">
        <f>IF(V2=0,NA(),(C2+V2*$M$20)/B2)</f>
        <v>#N/A</v>
      </c>
      <c r="AE2">
        <v>0</v>
      </c>
      <c r="AF2">
        <v>0</v>
      </c>
    </row>
    <row r="3" spans="1:32" x14ac:dyDescent="0.25">
      <c r="A3" t="s">
        <v>13</v>
      </c>
      <c r="B3">
        <v>176</v>
      </c>
      <c r="C3">
        <v>73</v>
      </c>
      <c r="D3">
        <v>1021</v>
      </c>
      <c r="E3">
        <v>622</v>
      </c>
      <c r="F3" t="s">
        <v>11</v>
      </c>
      <c r="G3" t="s">
        <v>11</v>
      </c>
      <c r="H3" s="1" t="s">
        <v>14</v>
      </c>
      <c r="I3" t="b">
        <f t="shared" ref="I3:J66" si="1">ISERROR(FIND("nicht",F3))</f>
        <v>0</v>
      </c>
      <c r="J3" t="b">
        <f t="shared" si="1"/>
        <v>0</v>
      </c>
      <c r="K3" t="b">
        <f t="shared" ref="K3:K66" si="2">I3&lt;&gt;J3</f>
        <v>0</v>
      </c>
      <c r="M3" t="s">
        <v>258</v>
      </c>
      <c r="N3">
        <f>SUMPRODUCT(--$I$2:$I118,$D$2:$D$118)</f>
        <v>437253</v>
      </c>
      <c r="O3">
        <f>SUMPRODUCT(--$I$2:$I118,$E$2:$E$118)</f>
        <v>251227</v>
      </c>
      <c r="P3">
        <f>SUMPRODUCT(--$I$2:$I118,$B$2:$B$118)</f>
        <v>75790</v>
      </c>
      <c r="Q3">
        <f>SUMPRODUCT(--$I$2:$I118,$C$2:$C$118)</f>
        <v>34479</v>
      </c>
      <c r="S3">
        <f t="shared" ref="S3:S66" si="3">E3/D3</f>
        <v>0.60920666013712044</v>
      </c>
      <c r="T3">
        <f t="shared" ref="T3:T66" si="4">C3/B3</f>
        <v>0.41477272727272729</v>
      </c>
      <c r="U3">
        <f t="shared" ref="U3:U34" si="5">IF(I3,$B3/$P$3,0)</f>
        <v>0</v>
      </c>
      <c r="V3">
        <f t="shared" si="0"/>
        <v>0</v>
      </c>
      <c r="Y3">
        <f t="shared" ref="Y3:Y66" si="6">(C3+$M$20*U3)/B3</f>
        <v>0.41477272727272729</v>
      </c>
      <c r="AA3" s="2">
        <f t="shared" ref="AA3:AA66" si="7">S3</f>
        <v>0.60920666013712044</v>
      </c>
      <c r="AB3" s="2">
        <f t="shared" ref="AB3:AB66" si="8">IF(V3=0,T3,NA())</f>
        <v>0.41477272727272729</v>
      </c>
      <c r="AC3" s="2" t="e">
        <f t="shared" ref="AC3:AC66" si="9">IF(V3=0,NA(),(C3+V3*$M$20)/B3)</f>
        <v>#N/A</v>
      </c>
      <c r="AE3">
        <v>0.8</v>
      </c>
      <c r="AF3">
        <v>0.8</v>
      </c>
    </row>
    <row r="4" spans="1:32" x14ac:dyDescent="0.25">
      <c r="A4" t="s">
        <v>15</v>
      </c>
      <c r="B4">
        <v>3038</v>
      </c>
      <c r="C4">
        <v>1409</v>
      </c>
      <c r="D4">
        <v>22825</v>
      </c>
      <c r="E4">
        <v>13289</v>
      </c>
      <c r="F4" t="s">
        <v>11</v>
      </c>
      <c r="G4" t="s">
        <v>11</v>
      </c>
      <c r="H4" s="1" t="s">
        <v>16</v>
      </c>
      <c r="I4" t="b">
        <f t="shared" si="1"/>
        <v>0</v>
      </c>
      <c r="J4" t="b">
        <f t="shared" si="1"/>
        <v>0</v>
      </c>
      <c r="K4" t="b">
        <f t="shared" si="2"/>
        <v>0</v>
      </c>
      <c r="M4" t="s">
        <v>259</v>
      </c>
      <c r="N4">
        <f>SUMPRODUCT(--$J$2:$J118,$D$2:$D$118)</f>
        <v>541053</v>
      </c>
      <c r="O4">
        <f>SUMPRODUCT(--$J$2:$J118,$E$2:$E$118)</f>
        <v>301936</v>
      </c>
      <c r="P4">
        <f>SUMPRODUCT(--$J$2:$J118,$B$2:$B$118)</f>
        <v>92559</v>
      </c>
      <c r="Q4">
        <f>SUMPRODUCT(--$J$2:$J118,$C$2:$C$118)</f>
        <v>40172</v>
      </c>
      <c r="S4">
        <f t="shared" si="3"/>
        <v>0.5822124863088719</v>
      </c>
      <c r="T4">
        <f t="shared" si="4"/>
        <v>0.46379196840026332</v>
      </c>
      <c r="U4">
        <f t="shared" si="5"/>
        <v>0</v>
      </c>
      <c r="V4">
        <f t="shared" si="0"/>
        <v>0</v>
      </c>
      <c r="Y4">
        <f t="shared" si="6"/>
        <v>0.46379196840026332</v>
      </c>
      <c r="AA4" s="2">
        <f t="shared" si="7"/>
        <v>0.5822124863088719</v>
      </c>
      <c r="AB4" s="2">
        <f t="shared" si="8"/>
        <v>0.46379196840026332</v>
      </c>
      <c r="AC4" s="2" t="e">
        <f t="shared" si="9"/>
        <v>#N/A</v>
      </c>
    </row>
    <row r="5" spans="1:32" x14ac:dyDescent="0.25">
      <c r="A5" t="s">
        <v>17</v>
      </c>
      <c r="B5">
        <v>1901</v>
      </c>
      <c r="C5">
        <v>979</v>
      </c>
      <c r="D5">
        <v>13886</v>
      </c>
      <c r="E5">
        <v>9306</v>
      </c>
      <c r="F5" t="s">
        <v>11</v>
      </c>
      <c r="G5" t="s">
        <v>11</v>
      </c>
      <c r="H5" s="1" t="s">
        <v>18</v>
      </c>
      <c r="I5" t="b">
        <f t="shared" si="1"/>
        <v>0</v>
      </c>
      <c r="J5" t="b">
        <f t="shared" si="1"/>
        <v>0</v>
      </c>
      <c r="K5" t="b">
        <f t="shared" si="2"/>
        <v>0</v>
      </c>
      <c r="S5">
        <f t="shared" si="3"/>
        <v>0.67017139565029527</v>
      </c>
      <c r="T5">
        <f t="shared" si="4"/>
        <v>0.51499210941609674</v>
      </c>
      <c r="U5">
        <f t="shared" si="5"/>
        <v>0</v>
      </c>
      <c r="V5">
        <f t="shared" si="0"/>
        <v>0</v>
      </c>
      <c r="Y5">
        <f t="shared" si="6"/>
        <v>0.51499210941609674</v>
      </c>
      <c r="AA5" s="2">
        <f t="shared" si="7"/>
        <v>0.67017139565029527</v>
      </c>
      <c r="AB5" s="2">
        <f t="shared" si="8"/>
        <v>0.51499210941609674</v>
      </c>
      <c r="AC5" s="2" t="e">
        <f t="shared" si="9"/>
        <v>#N/A</v>
      </c>
    </row>
    <row r="6" spans="1:32" x14ac:dyDescent="0.25">
      <c r="A6" t="s">
        <v>19</v>
      </c>
      <c r="B6">
        <v>1213</v>
      </c>
      <c r="C6">
        <v>700</v>
      </c>
      <c r="D6">
        <v>9245</v>
      </c>
      <c r="E6">
        <v>6575</v>
      </c>
      <c r="F6" t="s">
        <v>11</v>
      </c>
      <c r="G6" t="s">
        <v>11</v>
      </c>
      <c r="H6" s="1" t="s">
        <v>20</v>
      </c>
      <c r="I6" t="b">
        <f t="shared" si="1"/>
        <v>0</v>
      </c>
      <c r="J6" t="b">
        <f t="shared" si="1"/>
        <v>0</v>
      </c>
      <c r="K6" t="b">
        <f t="shared" si="2"/>
        <v>0</v>
      </c>
      <c r="O6">
        <f>O3/N3</f>
        <v>0.57455752161791918</v>
      </c>
      <c r="Q6">
        <f>Q3/P3</f>
        <v>0.45492809077714735</v>
      </c>
      <c r="S6">
        <f t="shared" si="3"/>
        <v>0.71119524067063278</v>
      </c>
      <c r="T6">
        <f t="shared" si="4"/>
        <v>0.57708161582852435</v>
      </c>
      <c r="U6">
        <f t="shared" si="5"/>
        <v>0</v>
      </c>
      <c r="V6">
        <f t="shared" si="0"/>
        <v>0</v>
      </c>
      <c r="Y6">
        <f t="shared" si="6"/>
        <v>0.57708161582852435</v>
      </c>
      <c r="AA6" s="2">
        <f t="shared" si="7"/>
        <v>0.71119524067063278</v>
      </c>
      <c r="AB6" s="2">
        <f t="shared" si="8"/>
        <v>0.57708161582852435</v>
      </c>
      <c r="AC6" s="2" t="e">
        <f t="shared" si="9"/>
        <v>#N/A</v>
      </c>
    </row>
    <row r="7" spans="1:32" x14ac:dyDescent="0.25">
      <c r="A7" t="s">
        <v>21</v>
      </c>
      <c r="B7">
        <v>2609</v>
      </c>
      <c r="C7">
        <v>1229</v>
      </c>
      <c r="D7">
        <v>20946</v>
      </c>
      <c r="E7">
        <v>11842</v>
      </c>
      <c r="F7" t="s">
        <v>11</v>
      </c>
      <c r="G7" t="s">
        <v>11</v>
      </c>
      <c r="H7" s="1" t="s">
        <v>22</v>
      </c>
      <c r="I7" t="b">
        <f t="shared" si="1"/>
        <v>0</v>
      </c>
      <c r="J7" t="b">
        <f t="shared" si="1"/>
        <v>0</v>
      </c>
      <c r="K7" t="b">
        <f t="shared" si="2"/>
        <v>0</v>
      </c>
      <c r="O7">
        <f>O4/N4</f>
        <v>0.55805253829107315</v>
      </c>
      <c r="Q7">
        <f>Q4/P4</f>
        <v>0.43401506066400891</v>
      </c>
      <c r="S7">
        <f t="shared" si="3"/>
        <v>0.56535854101021676</v>
      </c>
      <c r="T7">
        <f t="shared" si="4"/>
        <v>0.47106170946722881</v>
      </c>
      <c r="U7">
        <f t="shared" si="5"/>
        <v>0</v>
      </c>
      <c r="V7">
        <f t="shared" si="0"/>
        <v>0</v>
      </c>
      <c r="Y7">
        <f t="shared" si="6"/>
        <v>0.47106170946722881</v>
      </c>
      <c r="AA7" s="2">
        <f t="shared" si="7"/>
        <v>0.56535854101021676</v>
      </c>
      <c r="AB7" s="2">
        <f t="shared" si="8"/>
        <v>0.47106170946722881</v>
      </c>
      <c r="AC7" s="2" t="e">
        <f t="shared" si="9"/>
        <v>#N/A</v>
      </c>
    </row>
    <row r="8" spans="1:32" x14ac:dyDescent="0.25">
      <c r="A8" t="s">
        <v>23</v>
      </c>
      <c r="B8">
        <v>3629</v>
      </c>
      <c r="C8">
        <v>1851</v>
      </c>
      <c r="D8">
        <v>29898</v>
      </c>
      <c r="E8">
        <v>18943</v>
      </c>
      <c r="F8" t="s">
        <v>11</v>
      </c>
      <c r="G8" t="s">
        <v>11</v>
      </c>
      <c r="H8" s="1" t="s">
        <v>24</v>
      </c>
      <c r="I8" t="b">
        <f t="shared" si="1"/>
        <v>0</v>
      </c>
      <c r="J8" t="b">
        <f t="shared" si="1"/>
        <v>0</v>
      </c>
      <c r="K8" t="b">
        <f t="shared" si="2"/>
        <v>0</v>
      </c>
      <c r="S8">
        <f t="shared" si="3"/>
        <v>0.63358753093852427</v>
      </c>
      <c r="T8">
        <f t="shared" si="4"/>
        <v>0.51005786718104162</v>
      </c>
      <c r="U8">
        <f t="shared" si="5"/>
        <v>0</v>
      </c>
      <c r="V8">
        <f t="shared" si="0"/>
        <v>0</v>
      </c>
      <c r="Y8">
        <f t="shared" si="6"/>
        <v>0.51005786718104162</v>
      </c>
      <c r="AA8" s="2">
        <f t="shared" si="7"/>
        <v>0.63358753093852427</v>
      </c>
      <c r="AB8" s="2">
        <f t="shared" si="8"/>
        <v>0.51005786718104162</v>
      </c>
      <c r="AC8" s="2" t="e">
        <f t="shared" si="9"/>
        <v>#N/A</v>
      </c>
    </row>
    <row r="9" spans="1:32" x14ac:dyDescent="0.25">
      <c r="A9" t="s">
        <v>25</v>
      </c>
      <c r="B9">
        <v>2620</v>
      </c>
      <c r="C9">
        <v>1277</v>
      </c>
      <c r="D9">
        <v>20446</v>
      </c>
      <c r="E9">
        <v>12657</v>
      </c>
      <c r="F9" t="s">
        <v>11</v>
      </c>
      <c r="G9" t="s">
        <v>11</v>
      </c>
      <c r="H9" s="1" t="s">
        <v>26</v>
      </c>
      <c r="I9" t="b">
        <f t="shared" si="1"/>
        <v>0</v>
      </c>
      <c r="J9" t="b">
        <f t="shared" si="1"/>
        <v>0</v>
      </c>
      <c r="K9" t="b">
        <f t="shared" si="2"/>
        <v>0</v>
      </c>
      <c r="N9" t="s">
        <v>247</v>
      </c>
      <c r="O9" t="s">
        <v>248</v>
      </c>
      <c r="S9">
        <f t="shared" si="3"/>
        <v>0.61904529003228015</v>
      </c>
      <c r="T9">
        <f t="shared" si="4"/>
        <v>0.48740458015267174</v>
      </c>
      <c r="U9">
        <f t="shared" si="5"/>
        <v>0</v>
      </c>
      <c r="V9">
        <f t="shared" si="0"/>
        <v>0</v>
      </c>
      <c r="Y9">
        <f t="shared" si="6"/>
        <v>0.48740458015267174</v>
      </c>
      <c r="AA9" s="2">
        <f t="shared" si="7"/>
        <v>0.61904529003228015</v>
      </c>
      <c r="AB9" s="2">
        <f t="shared" si="8"/>
        <v>0.48740458015267174</v>
      </c>
      <c r="AC9" s="2" t="e">
        <f t="shared" si="9"/>
        <v>#N/A</v>
      </c>
    </row>
    <row r="10" spans="1:32" x14ac:dyDescent="0.25">
      <c r="A10" t="s">
        <v>27</v>
      </c>
      <c r="B10">
        <v>3826</v>
      </c>
      <c r="C10">
        <v>2042</v>
      </c>
      <c r="D10">
        <v>29104</v>
      </c>
      <c r="E10">
        <v>20364</v>
      </c>
      <c r="F10" t="s">
        <v>11</v>
      </c>
      <c r="G10" t="s">
        <v>11</v>
      </c>
      <c r="H10" s="1" t="s">
        <v>28</v>
      </c>
      <c r="I10" t="b">
        <f t="shared" si="1"/>
        <v>0</v>
      </c>
      <c r="J10" t="b">
        <f t="shared" si="1"/>
        <v>0</v>
      </c>
      <c r="K10" t="b">
        <f t="shared" si="2"/>
        <v>0</v>
      </c>
      <c r="M10" t="s">
        <v>249</v>
      </c>
      <c r="N10">
        <v>4472171</v>
      </c>
      <c r="O10">
        <v>2220654</v>
      </c>
      <c r="S10">
        <f t="shared" si="3"/>
        <v>0.69969763606377133</v>
      </c>
      <c r="T10">
        <f t="shared" si="4"/>
        <v>0.53371667537898593</v>
      </c>
      <c r="U10">
        <f t="shared" si="5"/>
        <v>0</v>
      </c>
      <c r="V10">
        <f t="shared" si="0"/>
        <v>0</v>
      </c>
      <c r="Y10">
        <f t="shared" si="6"/>
        <v>0.53371667537898593</v>
      </c>
      <c r="AA10" s="2">
        <f t="shared" si="7"/>
        <v>0.69969763606377133</v>
      </c>
      <c r="AB10" s="2">
        <f t="shared" si="8"/>
        <v>0.53371667537898593</v>
      </c>
      <c r="AC10" s="2" t="e">
        <f t="shared" si="9"/>
        <v>#N/A</v>
      </c>
    </row>
    <row r="11" spans="1:32" x14ac:dyDescent="0.25">
      <c r="A11" t="s">
        <v>29</v>
      </c>
      <c r="B11">
        <v>6283</v>
      </c>
      <c r="C11">
        <v>2179</v>
      </c>
      <c r="D11">
        <v>42081</v>
      </c>
      <c r="E11">
        <v>20878</v>
      </c>
      <c r="F11" t="s">
        <v>11</v>
      </c>
      <c r="G11" t="s">
        <v>11</v>
      </c>
      <c r="H11" s="1" t="s">
        <v>30</v>
      </c>
      <c r="I11" t="b">
        <f t="shared" si="1"/>
        <v>0</v>
      </c>
      <c r="J11" t="b">
        <f t="shared" si="1"/>
        <v>0</v>
      </c>
      <c r="K11" t="b">
        <f t="shared" si="2"/>
        <v>0</v>
      </c>
      <c r="M11" t="s">
        <v>250</v>
      </c>
      <c r="N11">
        <v>740339</v>
      </c>
      <c r="O11">
        <v>282902</v>
      </c>
      <c r="S11">
        <f t="shared" si="3"/>
        <v>0.49613839975285756</v>
      </c>
      <c r="T11">
        <f t="shared" si="4"/>
        <v>0.34680884927582367</v>
      </c>
      <c r="U11">
        <f t="shared" si="5"/>
        <v>0</v>
      </c>
      <c r="V11">
        <f t="shared" si="0"/>
        <v>0</v>
      </c>
      <c r="Y11">
        <f t="shared" si="6"/>
        <v>0.34680884927582367</v>
      </c>
      <c r="AA11" s="2">
        <f t="shared" si="7"/>
        <v>0.49613839975285756</v>
      </c>
      <c r="AB11" s="2">
        <f t="shared" si="8"/>
        <v>0.34680884927582367</v>
      </c>
      <c r="AC11" s="2" t="e">
        <f t="shared" si="9"/>
        <v>#N/A</v>
      </c>
    </row>
    <row r="12" spans="1:32" x14ac:dyDescent="0.25">
      <c r="A12" t="s">
        <v>31</v>
      </c>
      <c r="B12">
        <v>3443</v>
      </c>
      <c r="C12">
        <v>1305</v>
      </c>
      <c r="D12">
        <v>26330</v>
      </c>
      <c r="E12">
        <v>14792</v>
      </c>
      <c r="F12" t="s">
        <v>32</v>
      </c>
      <c r="G12" t="s">
        <v>32</v>
      </c>
      <c r="H12" s="1" t="s">
        <v>33</v>
      </c>
      <c r="I12" t="b">
        <f t="shared" si="1"/>
        <v>1</v>
      </c>
      <c r="J12" t="b">
        <f t="shared" si="1"/>
        <v>1</v>
      </c>
      <c r="K12" t="b">
        <f t="shared" si="2"/>
        <v>0</v>
      </c>
      <c r="M12" t="s">
        <v>251</v>
      </c>
      <c r="N12">
        <f>N10-N11</f>
        <v>3731832</v>
      </c>
      <c r="O12">
        <f>O10-O11</f>
        <v>1937752</v>
      </c>
      <c r="S12">
        <f t="shared" si="3"/>
        <v>0.56179263197873153</v>
      </c>
      <c r="T12">
        <f t="shared" si="4"/>
        <v>0.37902991577112982</v>
      </c>
      <c r="U12">
        <f t="shared" si="5"/>
        <v>4.5428156748911465E-2</v>
      </c>
      <c r="V12">
        <f t="shared" si="0"/>
        <v>3.7197895396449833E-2</v>
      </c>
      <c r="Y12">
        <f t="shared" si="6"/>
        <v>0.37902991577112982</v>
      </c>
      <c r="AA12" s="2">
        <f t="shared" si="7"/>
        <v>0.56179263197873153</v>
      </c>
      <c r="AB12" s="2" t="e">
        <f t="shared" si="8"/>
        <v>#N/A</v>
      </c>
      <c r="AC12" s="2">
        <f t="shared" si="9"/>
        <v>0.37902991577112982</v>
      </c>
    </row>
    <row r="13" spans="1:32" x14ac:dyDescent="0.25">
      <c r="A13" t="s">
        <v>34</v>
      </c>
      <c r="B13">
        <v>1576</v>
      </c>
      <c r="C13">
        <v>686</v>
      </c>
      <c r="D13">
        <v>8441</v>
      </c>
      <c r="E13">
        <v>4764</v>
      </c>
      <c r="F13" t="s">
        <v>32</v>
      </c>
      <c r="G13" t="s">
        <v>32</v>
      </c>
      <c r="H13" s="1" t="s">
        <v>35</v>
      </c>
      <c r="I13" t="b">
        <f t="shared" si="1"/>
        <v>1</v>
      </c>
      <c r="J13" t="b">
        <f t="shared" si="1"/>
        <v>1</v>
      </c>
      <c r="K13" t="b">
        <f t="shared" si="2"/>
        <v>0</v>
      </c>
      <c r="S13">
        <f t="shared" si="3"/>
        <v>0.56438810567468312</v>
      </c>
      <c r="T13">
        <f t="shared" si="4"/>
        <v>0.43527918781725888</v>
      </c>
      <c r="U13">
        <f t="shared" si="5"/>
        <v>2.0794300039583057E-2</v>
      </c>
      <c r="V13">
        <f t="shared" si="0"/>
        <v>1.7026977387396149E-2</v>
      </c>
      <c r="Y13">
        <f t="shared" si="6"/>
        <v>0.43527918781725888</v>
      </c>
      <c r="AA13" s="2">
        <f t="shared" si="7"/>
        <v>0.56438810567468312</v>
      </c>
      <c r="AB13" s="2" t="e">
        <f t="shared" si="8"/>
        <v>#N/A</v>
      </c>
      <c r="AC13" s="2">
        <f t="shared" si="9"/>
        <v>0.43527918781725888</v>
      </c>
    </row>
    <row r="14" spans="1:32" x14ac:dyDescent="0.25">
      <c r="A14" t="s">
        <v>36</v>
      </c>
      <c r="B14">
        <v>4502</v>
      </c>
      <c r="C14">
        <v>1997</v>
      </c>
      <c r="D14">
        <v>27151</v>
      </c>
      <c r="E14">
        <v>15660</v>
      </c>
      <c r="F14" t="s">
        <v>11</v>
      </c>
      <c r="G14" t="s">
        <v>11</v>
      </c>
      <c r="H14" s="1" t="s">
        <v>37</v>
      </c>
      <c r="I14" t="b">
        <f t="shared" si="1"/>
        <v>0</v>
      </c>
      <c r="J14" t="b">
        <f t="shared" si="1"/>
        <v>0</v>
      </c>
      <c r="K14" t="b">
        <f t="shared" si="2"/>
        <v>0</v>
      </c>
      <c r="M14" t="s">
        <v>263</v>
      </c>
      <c r="S14">
        <f t="shared" si="3"/>
        <v>0.57677433612021656</v>
      </c>
      <c r="T14">
        <f t="shared" si="4"/>
        <v>0.4435806308307419</v>
      </c>
      <c r="U14">
        <f t="shared" si="5"/>
        <v>0</v>
      </c>
      <c r="V14">
        <f t="shared" si="0"/>
        <v>0</v>
      </c>
      <c r="Y14">
        <f t="shared" si="6"/>
        <v>0.4435806308307419</v>
      </c>
      <c r="AA14" s="2">
        <f t="shared" si="7"/>
        <v>0.57677433612021656</v>
      </c>
      <c r="AB14" s="2">
        <f t="shared" si="8"/>
        <v>0.4435806308307419</v>
      </c>
      <c r="AC14" s="2" t="e">
        <f t="shared" si="9"/>
        <v>#N/A</v>
      </c>
    </row>
    <row r="15" spans="1:32" x14ac:dyDescent="0.25">
      <c r="A15" t="s">
        <v>38</v>
      </c>
      <c r="B15">
        <v>3919</v>
      </c>
      <c r="C15">
        <v>2102</v>
      </c>
      <c r="D15">
        <v>26107</v>
      </c>
      <c r="E15">
        <v>17348</v>
      </c>
      <c r="F15" t="s">
        <v>11</v>
      </c>
      <c r="G15" t="s">
        <v>11</v>
      </c>
      <c r="H15" s="1" t="s">
        <v>39</v>
      </c>
      <c r="I15" t="b">
        <f t="shared" si="1"/>
        <v>0</v>
      </c>
      <c r="J15" t="b">
        <f t="shared" si="1"/>
        <v>0</v>
      </c>
      <c r="K15" t="b">
        <f t="shared" si="2"/>
        <v>0</v>
      </c>
      <c r="M15" t="s">
        <v>261</v>
      </c>
      <c r="N15">
        <f>P3/N11</f>
        <v>0.102372021465842</v>
      </c>
      <c r="S15">
        <f t="shared" si="3"/>
        <v>0.66449611215382842</v>
      </c>
      <c r="T15">
        <f t="shared" si="4"/>
        <v>0.53636131666241393</v>
      </c>
      <c r="U15">
        <f t="shared" si="5"/>
        <v>0</v>
      </c>
      <c r="V15">
        <f t="shared" si="0"/>
        <v>0</v>
      </c>
      <c r="Y15">
        <f t="shared" si="6"/>
        <v>0.53636131666241393</v>
      </c>
      <c r="AA15" s="2">
        <f t="shared" si="7"/>
        <v>0.66449611215382842</v>
      </c>
      <c r="AB15" s="2">
        <f t="shared" si="8"/>
        <v>0.53636131666241393</v>
      </c>
      <c r="AC15" s="2" t="e">
        <f t="shared" si="9"/>
        <v>#N/A</v>
      </c>
    </row>
    <row r="16" spans="1:32" x14ac:dyDescent="0.25">
      <c r="A16" t="s">
        <v>40</v>
      </c>
      <c r="B16">
        <v>5696</v>
      </c>
      <c r="C16">
        <v>2689</v>
      </c>
      <c r="D16">
        <v>35567</v>
      </c>
      <c r="E16">
        <v>22637</v>
      </c>
      <c r="F16" t="s">
        <v>11</v>
      </c>
      <c r="G16" t="s">
        <v>11</v>
      </c>
      <c r="H16" s="1" t="s">
        <v>41</v>
      </c>
      <c r="I16" t="b">
        <f t="shared" si="1"/>
        <v>0</v>
      </c>
      <c r="J16" t="b">
        <f t="shared" si="1"/>
        <v>0</v>
      </c>
      <c r="K16" t="b">
        <f t="shared" si="2"/>
        <v>0</v>
      </c>
      <c r="M16" t="s">
        <v>262</v>
      </c>
      <c r="N16">
        <f>P4/N11</f>
        <v>0.12502245592897307</v>
      </c>
      <c r="S16">
        <f t="shared" si="3"/>
        <v>0.63646076419152586</v>
      </c>
      <c r="T16">
        <f t="shared" si="4"/>
        <v>0.47208567415730335</v>
      </c>
      <c r="U16">
        <f t="shared" si="5"/>
        <v>0</v>
      </c>
      <c r="V16">
        <f t="shared" si="0"/>
        <v>0</v>
      </c>
      <c r="Y16">
        <f t="shared" si="6"/>
        <v>0.47208567415730335</v>
      </c>
      <c r="AA16" s="2">
        <f t="shared" si="7"/>
        <v>0.63646076419152586</v>
      </c>
      <c r="AB16" s="2">
        <f t="shared" si="8"/>
        <v>0.47208567415730335</v>
      </c>
      <c r="AC16" s="2" t="e">
        <f t="shared" si="9"/>
        <v>#N/A</v>
      </c>
    </row>
    <row r="17" spans="1:29" x14ac:dyDescent="0.25">
      <c r="A17" t="s">
        <v>42</v>
      </c>
      <c r="B17">
        <v>4213</v>
      </c>
      <c r="C17">
        <v>1955</v>
      </c>
      <c r="D17">
        <v>30504</v>
      </c>
      <c r="E17">
        <v>18649</v>
      </c>
      <c r="F17" t="s">
        <v>32</v>
      </c>
      <c r="G17" t="s">
        <v>32</v>
      </c>
      <c r="H17" s="1" t="s">
        <v>43</v>
      </c>
      <c r="I17" t="b">
        <f t="shared" si="1"/>
        <v>1</v>
      </c>
      <c r="J17" t="b">
        <f t="shared" si="1"/>
        <v>1</v>
      </c>
      <c r="K17" t="b">
        <f t="shared" si="2"/>
        <v>0</v>
      </c>
      <c r="S17">
        <f t="shared" si="3"/>
        <v>0.61136244426960396</v>
      </c>
      <c r="T17">
        <f t="shared" si="4"/>
        <v>0.46403987657251367</v>
      </c>
      <c r="U17">
        <f t="shared" si="5"/>
        <v>5.5587808417997098E-2</v>
      </c>
      <c r="V17">
        <f t="shared" si="0"/>
        <v>4.5516913536230948E-2</v>
      </c>
      <c r="Y17">
        <f t="shared" si="6"/>
        <v>0.46403987657251367</v>
      </c>
      <c r="AA17" s="2">
        <f t="shared" si="7"/>
        <v>0.61136244426960396</v>
      </c>
      <c r="AB17" s="2" t="e">
        <f t="shared" si="8"/>
        <v>#N/A</v>
      </c>
      <c r="AC17" s="2">
        <f t="shared" si="9"/>
        <v>0.46403987657251367</v>
      </c>
    </row>
    <row r="18" spans="1:29" x14ac:dyDescent="0.25">
      <c r="A18" t="s">
        <v>44</v>
      </c>
      <c r="B18">
        <v>2372</v>
      </c>
      <c r="C18">
        <v>982</v>
      </c>
      <c r="D18">
        <v>19463</v>
      </c>
      <c r="E18">
        <v>11516</v>
      </c>
      <c r="F18" t="s">
        <v>11</v>
      </c>
      <c r="G18" t="s">
        <v>11</v>
      </c>
      <c r="H18" s="1" t="s">
        <v>45</v>
      </c>
      <c r="I18" t="b">
        <f t="shared" si="1"/>
        <v>0</v>
      </c>
      <c r="J18" t="b">
        <f t="shared" si="1"/>
        <v>0</v>
      </c>
      <c r="K18" t="b">
        <f t="shared" si="2"/>
        <v>0</v>
      </c>
      <c r="S18">
        <f t="shared" si="3"/>
        <v>0.59168679032009452</v>
      </c>
      <c r="T18">
        <f t="shared" si="4"/>
        <v>0.41399662731871839</v>
      </c>
      <c r="U18">
        <f t="shared" si="5"/>
        <v>0</v>
      </c>
      <c r="V18">
        <f t="shared" si="0"/>
        <v>0</v>
      </c>
      <c r="Y18">
        <f t="shared" si="6"/>
        <v>0.41399662731871839</v>
      </c>
      <c r="AA18" s="2">
        <f t="shared" si="7"/>
        <v>0.59168679032009452</v>
      </c>
      <c r="AB18" s="2">
        <f t="shared" si="8"/>
        <v>0.41399662731871839</v>
      </c>
      <c r="AC18" s="2" t="e">
        <f t="shared" si="9"/>
        <v>#N/A</v>
      </c>
    </row>
    <row r="19" spans="1:29" x14ac:dyDescent="0.25">
      <c r="A19" t="s">
        <v>46</v>
      </c>
      <c r="B19">
        <v>2832</v>
      </c>
      <c r="C19">
        <v>1457</v>
      </c>
      <c r="D19">
        <v>25673</v>
      </c>
      <c r="E19">
        <v>17813</v>
      </c>
      <c r="F19" t="s">
        <v>32</v>
      </c>
      <c r="G19" t="s">
        <v>32</v>
      </c>
      <c r="H19" s="1" t="s">
        <v>47</v>
      </c>
      <c r="I19" t="b">
        <f t="shared" si="1"/>
        <v>1</v>
      </c>
      <c r="J19" t="b">
        <f t="shared" si="1"/>
        <v>1</v>
      </c>
      <c r="K19" t="b">
        <f t="shared" si="2"/>
        <v>0</v>
      </c>
      <c r="M19" t="s">
        <v>264</v>
      </c>
      <c r="S19">
        <f t="shared" si="3"/>
        <v>0.69384177930121138</v>
      </c>
      <c r="T19">
        <f t="shared" si="4"/>
        <v>0.51447740112994356</v>
      </c>
      <c r="U19">
        <f t="shared" si="5"/>
        <v>3.7366407177727934E-2</v>
      </c>
      <c r="V19">
        <f t="shared" si="0"/>
        <v>3.059670048293521E-2</v>
      </c>
      <c r="Y19">
        <f t="shared" si="6"/>
        <v>0.51447740112994356</v>
      </c>
      <c r="AA19" s="2">
        <f t="shared" si="7"/>
        <v>0.69384177930121138</v>
      </c>
      <c r="AB19" s="2" t="e">
        <f t="shared" si="8"/>
        <v>#N/A</v>
      </c>
      <c r="AC19" s="2">
        <f t="shared" si="9"/>
        <v>0.51447740112994356</v>
      </c>
    </row>
    <row r="20" spans="1:29" x14ac:dyDescent="0.25">
      <c r="A20" t="s">
        <v>48</v>
      </c>
      <c r="B20">
        <v>2072</v>
      </c>
      <c r="C20">
        <v>1041</v>
      </c>
      <c r="D20">
        <v>13638</v>
      </c>
      <c r="E20">
        <v>9114</v>
      </c>
      <c r="F20" t="s">
        <v>11</v>
      </c>
      <c r="G20" t="s">
        <v>11</v>
      </c>
      <c r="H20" s="1" t="s">
        <v>49</v>
      </c>
      <c r="I20" t="b">
        <f t="shared" si="1"/>
        <v>0</v>
      </c>
      <c r="J20" t="b">
        <f t="shared" si="1"/>
        <v>0</v>
      </c>
      <c r="K20" t="b">
        <f t="shared" si="2"/>
        <v>0</v>
      </c>
      <c r="M20">
        <f>16000-'14 Graph'!C4</f>
        <v>0</v>
      </c>
      <c r="S20">
        <f t="shared" si="3"/>
        <v>0.66827980642322926</v>
      </c>
      <c r="T20">
        <f t="shared" si="4"/>
        <v>0.50241312741312738</v>
      </c>
      <c r="U20">
        <f t="shared" si="5"/>
        <v>0</v>
      </c>
      <c r="V20">
        <f t="shared" si="0"/>
        <v>0</v>
      </c>
      <c r="Y20">
        <f t="shared" si="6"/>
        <v>0.50241312741312738</v>
      </c>
      <c r="AA20" s="2">
        <f t="shared" si="7"/>
        <v>0.66827980642322926</v>
      </c>
      <c r="AB20" s="2">
        <f t="shared" si="8"/>
        <v>0.50241312741312738</v>
      </c>
      <c r="AC20" s="2" t="e">
        <f t="shared" si="9"/>
        <v>#N/A</v>
      </c>
    </row>
    <row r="21" spans="1:29" x14ac:dyDescent="0.25">
      <c r="A21" t="s">
        <v>50</v>
      </c>
      <c r="B21">
        <v>1830</v>
      </c>
      <c r="C21">
        <v>686</v>
      </c>
      <c r="D21">
        <v>11562</v>
      </c>
      <c r="E21">
        <v>5595</v>
      </c>
      <c r="F21" t="s">
        <v>11</v>
      </c>
      <c r="G21" t="s">
        <v>11</v>
      </c>
      <c r="H21" s="1" t="s">
        <v>51</v>
      </c>
      <c r="I21" t="b">
        <f t="shared" si="1"/>
        <v>0</v>
      </c>
      <c r="J21" t="b">
        <f t="shared" si="1"/>
        <v>0</v>
      </c>
      <c r="K21" t="b">
        <f t="shared" si="2"/>
        <v>0</v>
      </c>
      <c r="S21">
        <f t="shared" si="3"/>
        <v>0.48391281785158274</v>
      </c>
      <c r="T21">
        <f t="shared" si="4"/>
        <v>0.37486338797814206</v>
      </c>
      <c r="U21">
        <f t="shared" si="5"/>
        <v>0</v>
      </c>
      <c r="V21">
        <f t="shared" si="0"/>
        <v>0</v>
      </c>
      <c r="Y21">
        <f t="shared" si="6"/>
        <v>0.37486338797814206</v>
      </c>
      <c r="AA21" s="2">
        <f t="shared" si="7"/>
        <v>0.48391281785158274</v>
      </c>
      <c r="AB21" s="2">
        <f t="shared" si="8"/>
        <v>0.37486338797814206</v>
      </c>
      <c r="AC21" s="2" t="e">
        <f t="shared" si="9"/>
        <v>#N/A</v>
      </c>
    </row>
    <row r="22" spans="1:29" x14ac:dyDescent="0.25">
      <c r="A22" t="s">
        <v>52</v>
      </c>
      <c r="B22">
        <v>4667</v>
      </c>
      <c r="C22">
        <v>1529</v>
      </c>
      <c r="D22">
        <v>23806</v>
      </c>
      <c r="E22">
        <v>10777</v>
      </c>
      <c r="F22" t="s">
        <v>11</v>
      </c>
      <c r="G22" t="s">
        <v>11</v>
      </c>
      <c r="H22" s="1" t="s">
        <v>53</v>
      </c>
      <c r="I22" t="b">
        <f t="shared" si="1"/>
        <v>0</v>
      </c>
      <c r="J22" t="b">
        <f t="shared" si="1"/>
        <v>0</v>
      </c>
      <c r="K22" t="b">
        <f t="shared" si="2"/>
        <v>0</v>
      </c>
      <c r="M22">
        <v>15432</v>
      </c>
      <c r="S22">
        <f t="shared" si="3"/>
        <v>0.45270099974796268</v>
      </c>
      <c r="T22">
        <f t="shared" si="4"/>
        <v>0.32761945575316048</v>
      </c>
      <c r="U22">
        <f t="shared" si="5"/>
        <v>0</v>
      </c>
      <c r="V22">
        <f t="shared" si="0"/>
        <v>0</v>
      </c>
      <c r="Y22">
        <f t="shared" si="6"/>
        <v>0.32761945575316048</v>
      </c>
      <c r="AA22" s="2">
        <f t="shared" si="7"/>
        <v>0.45270099974796268</v>
      </c>
      <c r="AB22" s="2">
        <f t="shared" si="8"/>
        <v>0.32761945575316048</v>
      </c>
      <c r="AC22" s="2" t="e">
        <f t="shared" si="9"/>
        <v>#N/A</v>
      </c>
    </row>
    <row r="23" spans="1:29" x14ac:dyDescent="0.25">
      <c r="A23" t="s">
        <v>54</v>
      </c>
      <c r="B23">
        <v>1017</v>
      </c>
      <c r="C23">
        <v>330</v>
      </c>
      <c r="D23">
        <v>5771</v>
      </c>
      <c r="E23">
        <v>2804</v>
      </c>
      <c r="F23" t="s">
        <v>11</v>
      </c>
      <c r="G23" t="s">
        <v>11</v>
      </c>
      <c r="H23" s="1" t="s">
        <v>55</v>
      </c>
      <c r="I23" t="b">
        <f t="shared" si="1"/>
        <v>0</v>
      </c>
      <c r="J23" t="b">
        <f t="shared" si="1"/>
        <v>0</v>
      </c>
      <c r="K23" t="b">
        <f t="shared" si="2"/>
        <v>0</v>
      </c>
      <c r="S23">
        <f t="shared" si="3"/>
        <v>0.48587766418298389</v>
      </c>
      <c r="T23">
        <f t="shared" si="4"/>
        <v>0.32448377581120946</v>
      </c>
      <c r="U23">
        <f t="shared" si="5"/>
        <v>0</v>
      </c>
      <c r="V23">
        <f t="shared" si="0"/>
        <v>0</v>
      </c>
      <c r="Y23">
        <f t="shared" si="6"/>
        <v>0.32448377581120946</v>
      </c>
      <c r="AA23" s="2">
        <f t="shared" si="7"/>
        <v>0.48587766418298389</v>
      </c>
      <c r="AB23" s="2">
        <f t="shared" si="8"/>
        <v>0.32448377581120946</v>
      </c>
      <c r="AC23" s="2" t="e">
        <f t="shared" si="9"/>
        <v>#N/A</v>
      </c>
    </row>
    <row r="24" spans="1:29" x14ac:dyDescent="0.25">
      <c r="A24" t="s">
        <v>56</v>
      </c>
      <c r="B24">
        <v>2883</v>
      </c>
      <c r="C24">
        <v>1221</v>
      </c>
      <c r="D24">
        <v>18955</v>
      </c>
      <c r="E24">
        <v>9609</v>
      </c>
      <c r="F24" t="s">
        <v>11</v>
      </c>
      <c r="G24" t="s">
        <v>11</v>
      </c>
      <c r="H24" s="1" t="s">
        <v>57</v>
      </c>
      <c r="I24" t="b">
        <f t="shared" si="1"/>
        <v>0</v>
      </c>
      <c r="J24" t="b">
        <f t="shared" si="1"/>
        <v>0</v>
      </c>
      <c r="K24" t="b">
        <f t="shared" si="2"/>
        <v>0</v>
      </c>
      <c r="M24" t="s">
        <v>248</v>
      </c>
      <c r="N24" t="s">
        <v>266</v>
      </c>
      <c r="S24">
        <f t="shared" si="3"/>
        <v>0.50693748351358481</v>
      </c>
      <c r="T24">
        <f t="shared" si="4"/>
        <v>0.42351716961498437</v>
      </c>
      <c r="U24">
        <f t="shared" si="5"/>
        <v>0</v>
      </c>
      <c r="V24">
        <f t="shared" si="0"/>
        <v>0</v>
      </c>
      <c r="Y24">
        <f t="shared" si="6"/>
        <v>0.42351716961498437</v>
      </c>
      <c r="AA24" s="2">
        <f t="shared" si="7"/>
        <v>0.50693748351358481</v>
      </c>
      <c r="AB24" s="2">
        <f t="shared" si="8"/>
        <v>0.42351716961498437</v>
      </c>
      <c r="AC24" s="2" t="e">
        <f t="shared" si="9"/>
        <v>#N/A</v>
      </c>
    </row>
    <row r="25" spans="1:29" x14ac:dyDescent="0.25">
      <c r="A25" t="s">
        <v>58</v>
      </c>
      <c r="B25">
        <v>8656</v>
      </c>
      <c r="C25">
        <v>3217</v>
      </c>
      <c r="D25">
        <v>59688</v>
      </c>
      <c r="E25">
        <v>32247</v>
      </c>
      <c r="F25" t="s">
        <v>11</v>
      </c>
      <c r="G25" t="s">
        <v>11</v>
      </c>
      <c r="H25" s="1" t="s">
        <v>59</v>
      </c>
      <c r="I25" t="b">
        <f t="shared" si="1"/>
        <v>0</v>
      </c>
      <c r="J25" t="b">
        <f t="shared" si="1"/>
        <v>0</v>
      </c>
      <c r="K25" t="b">
        <f t="shared" si="2"/>
        <v>0</v>
      </c>
      <c r="M25">
        <f>O10+M20</f>
        <v>2220654</v>
      </c>
      <c r="N25">
        <f>N10-M25</f>
        <v>2251517</v>
      </c>
      <c r="S25">
        <f t="shared" si="3"/>
        <v>0.54025934861278646</v>
      </c>
      <c r="T25">
        <f t="shared" si="4"/>
        <v>0.3716497227356747</v>
      </c>
      <c r="U25">
        <f t="shared" si="5"/>
        <v>0</v>
      </c>
      <c r="V25">
        <f t="shared" si="0"/>
        <v>0</v>
      </c>
      <c r="Y25">
        <f t="shared" si="6"/>
        <v>0.3716497227356747</v>
      </c>
      <c r="AA25" s="2">
        <f t="shared" si="7"/>
        <v>0.54025934861278646</v>
      </c>
      <c r="AB25" s="2">
        <f t="shared" si="8"/>
        <v>0.3716497227356747</v>
      </c>
      <c r="AC25" s="2" t="e">
        <f t="shared" si="9"/>
        <v>#N/A</v>
      </c>
    </row>
    <row r="26" spans="1:29" x14ac:dyDescent="0.25">
      <c r="A26" t="s">
        <v>60</v>
      </c>
      <c r="B26">
        <v>9951</v>
      </c>
      <c r="C26">
        <v>3979</v>
      </c>
      <c r="D26">
        <v>69880</v>
      </c>
      <c r="E26">
        <v>36416</v>
      </c>
      <c r="F26" t="s">
        <v>11</v>
      </c>
      <c r="G26" t="s">
        <v>11</v>
      </c>
      <c r="H26" s="1" t="s">
        <v>61</v>
      </c>
      <c r="I26" t="b">
        <f t="shared" si="1"/>
        <v>0</v>
      </c>
      <c r="J26" t="b">
        <f t="shared" si="1"/>
        <v>0</v>
      </c>
      <c r="K26" t="b">
        <f t="shared" si="2"/>
        <v>0</v>
      </c>
      <c r="S26">
        <f t="shared" si="3"/>
        <v>0.52112192329708074</v>
      </c>
      <c r="T26">
        <f t="shared" si="4"/>
        <v>0.39985931062204805</v>
      </c>
      <c r="U26">
        <f t="shared" si="5"/>
        <v>0</v>
      </c>
      <c r="V26">
        <f t="shared" si="0"/>
        <v>0</v>
      </c>
      <c r="Y26">
        <f t="shared" si="6"/>
        <v>0.39985931062204805</v>
      </c>
      <c r="AA26" s="2">
        <f t="shared" si="7"/>
        <v>0.52112192329708074</v>
      </c>
      <c r="AB26" s="2">
        <f t="shared" si="8"/>
        <v>0.39985931062204805</v>
      </c>
      <c r="AC26" s="2" t="e">
        <f t="shared" si="9"/>
        <v>#N/A</v>
      </c>
    </row>
    <row r="27" spans="1:29" x14ac:dyDescent="0.25">
      <c r="A27" t="s">
        <v>62</v>
      </c>
      <c r="B27">
        <v>2749</v>
      </c>
      <c r="C27">
        <v>1369</v>
      </c>
      <c r="D27">
        <v>22260</v>
      </c>
      <c r="E27">
        <v>13017</v>
      </c>
      <c r="F27" t="s">
        <v>11</v>
      </c>
      <c r="G27" t="s">
        <v>11</v>
      </c>
      <c r="H27" s="1" t="s">
        <v>63</v>
      </c>
      <c r="I27" t="b">
        <f t="shared" si="1"/>
        <v>0</v>
      </c>
      <c r="J27" t="b">
        <f t="shared" si="1"/>
        <v>0</v>
      </c>
      <c r="K27" t="b">
        <f t="shared" si="2"/>
        <v>0</v>
      </c>
      <c r="M27" t="s">
        <v>267</v>
      </c>
      <c r="S27">
        <f t="shared" si="3"/>
        <v>0.58477088948787059</v>
      </c>
      <c r="T27">
        <f t="shared" si="4"/>
        <v>0.49799927246271369</v>
      </c>
      <c r="U27">
        <f t="shared" si="5"/>
        <v>0</v>
      </c>
      <c r="V27">
        <f t="shared" si="0"/>
        <v>0</v>
      </c>
      <c r="Y27">
        <f t="shared" si="6"/>
        <v>0.49799927246271369</v>
      </c>
      <c r="AA27" s="2">
        <f t="shared" si="7"/>
        <v>0.58477088948787059</v>
      </c>
      <c r="AB27" s="2">
        <f t="shared" si="8"/>
        <v>0.49799927246271369</v>
      </c>
      <c r="AC27" s="2" t="e">
        <f t="shared" si="9"/>
        <v>#N/A</v>
      </c>
    </row>
    <row r="28" spans="1:29" x14ac:dyDescent="0.25">
      <c r="A28" t="s">
        <v>64</v>
      </c>
      <c r="B28">
        <v>6453</v>
      </c>
      <c r="C28">
        <v>3254</v>
      </c>
      <c r="D28">
        <v>50618</v>
      </c>
      <c r="E28">
        <v>30139</v>
      </c>
      <c r="F28" t="s">
        <v>11</v>
      </c>
      <c r="G28" t="s">
        <v>11</v>
      </c>
      <c r="H28" s="1" t="s">
        <v>65</v>
      </c>
      <c r="I28" t="b">
        <f t="shared" si="1"/>
        <v>0</v>
      </c>
      <c r="J28" t="b">
        <f t="shared" si="1"/>
        <v>0</v>
      </c>
      <c r="K28" t="b">
        <f t="shared" si="2"/>
        <v>0</v>
      </c>
      <c r="M28" t="str">
        <f>IF(N25&gt;M25,N24,M24)</f>
        <v>Van der Bellen</v>
      </c>
      <c r="P28" t="str">
        <f>M27&amp;M28</f>
        <v>Sieger: Van der Bellen</v>
      </c>
      <c r="S28">
        <f t="shared" si="3"/>
        <v>0.59542060136710262</v>
      </c>
      <c r="T28">
        <f t="shared" si="4"/>
        <v>0.5042615837594917</v>
      </c>
      <c r="U28">
        <f t="shared" si="5"/>
        <v>0</v>
      </c>
      <c r="V28">
        <f t="shared" si="0"/>
        <v>0</v>
      </c>
      <c r="Y28">
        <f t="shared" si="6"/>
        <v>0.5042615837594917</v>
      </c>
      <c r="AA28" s="2">
        <f t="shared" si="7"/>
        <v>0.59542060136710262</v>
      </c>
      <c r="AB28" s="2">
        <f t="shared" si="8"/>
        <v>0.5042615837594917</v>
      </c>
      <c r="AC28" s="2" t="e">
        <f t="shared" si="9"/>
        <v>#N/A</v>
      </c>
    </row>
    <row r="29" spans="1:29" x14ac:dyDescent="0.25">
      <c r="A29" t="s">
        <v>66</v>
      </c>
      <c r="B29">
        <v>3304</v>
      </c>
      <c r="C29">
        <v>1554</v>
      </c>
      <c r="D29">
        <v>19356</v>
      </c>
      <c r="E29">
        <v>11226</v>
      </c>
      <c r="F29" t="s">
        <v>11</v>
      </c>
      <c r="G29" t="s">
        <v>11</v>
      </c>
      <c r="H29" s="1" t="s">
        <v>67</v>
      </c>
      <c r="I29" t="b">
        <f t="shared" si="1"/>
        <v>0</v>
      </c>
      <c r="J29" t="b">
        <f t="shared" si="1"/>
        <v>0</v>
      </c>
      <c r="K29" t="b">
        <f t="shared" si="2"/>
        <v>0</v>
      </c>
      <c r="S29">
        <f t="shared" si="3"/>
        <v>0.57997520148791071</v>
      </c>
      <c r="T29">
        <f t="shared" si="4"/>
        <v>0.47033898305084748</v>
      </c>
      <c r="U29">
        <f t="shared" si="5"/>
        <v>0</v>
      </c>
      <c r="V29">
        <f t="shared" si="0"/>
        <v>0</v>
      </c>
      <c r="Y29">
        <f t="shared" si="6"/>
        <v>0.47033898305084748</v>
      </c>
      <c r="AA29" s="2">
        <f t="shared" si="7"/>
        <v>0.57997520148791071</v>
      </c>
      <c r="AB29" s="2">
        <f t="shared" si="8"/>
        <v>0.47033898305084748</v>
      </c>
      <c r="AC29" s="2" t="e">
        <f t="shared" si="9"/>
        <v>#N/A</v>
      </c>
    </row>
    <row r="30" spans="1:29" x14ac:dyDescent="0.25">
      <c r="A30" t="s">
        <v>68</v>
      </c>
      <c r="B30">
        <v>3831</v>
      </c>
      <c r="C30">
        <v>1765</v>
      </c>
      <c r="D30">
        <v>26766</v>
      </c>
      <c r="E30">
        <v>15740</v>
      </c>
      <c r="F30" t="s">
        <v>11</v>
      </c>
      <c r="G30" t="s">
        <v>11</v>
      </c>
      <c r="H30" s="1" t="s">
        <v>69</v>
      </c>
      <c r="I30" t="b">
        <f t="shared" si="1"/>
        <v>0</v>
      </c>
      <c r="J30" t="b">
        <f t="shared" si="1"/>
        <v>0</v>
      </c>
      <c r="K30" t="b">
        <f t="shared" si="2"/>
        <v>0</v>
      </c>
      <c r="S30">
        <f t="shared" si="3"/>
        <v>0.5880594784428006</v>
      </c>
      <c r="T30">
        <f t="shared" si="4"/>
        <v>0.46071521795875753</v>
      </c>
      <c r="U30">
        <f t="shared" si="5"/>
        <v>0</v>
      </c>
      <c r="V30">
        <f t="shared" si="0"/>
        <v>0</v>
      </c>
      <c r="Y30">
        <f t="shared" si="6"/>
        <v>0.46071521795875753</v>
      </c>
      <c r="AA30" s="2">
        <f t="shared" si="7"/>
        <v>0.5880594784428006</v>
      </c>
      <c r="AB30" s="2">
        <f t="shared" si="8"/>
        <v>0.46071521795875753</v>
      </c>
      <c r="AC30" s="2" t="e">
        <f t="shared" si="9"/>
        <v>#N/A</v>
      </c>
    </row>
    <row r="31" spans="1:29" x14ac:dyDescent="0.25">
      <c r="A31" t="s">
        <v>70</v>
      </c>
      <c r="B31">
        <v>2900</v>
      </c>
      <c r="C31">
        <v>1338</v>
      </c>
      <c r="D31">
        <v>16644</v>
      </c>
      <c r="E31">
        <v>9978</v>
      </c>
      <c r="F31" t="s">
        <v>11</v>
      </c>
      <c r="G31" t="s">
        <v>11</v>
      </c>
      <c r="H31" s="1" t="s">
        <v>71</v>
      </c>
      <c r="I31" t="b">
        <f t="shared" si="1"/>
        <v>0</v>
      </c>
      <c r="J31" t="b">
        <f t="shared" si="1"/>
        <v>0</v>
      </c>
      <c r="K31" t="b">
        <f t="shared" si="2"/>
        <v>0</v>
      </c>
      <c r="S31">
        <f t="shared" si="3"/>
        <v>0.59949531362653208</v>
      </c>
      <c r="T31">
        <f t="shared" si="4"/>
        <v>0.4613793103448276</v>
      </c>
      <c r="U31">
        <f t="shared" si="5"/>
        <v>0</v>
      </c>
      <c r="V31">
        <f t="shared" si="0"/>
        <v>0</v>
      </c>
      <c r="Y31">
        <f t="shared" si="6"/>
        <v>0.4613793103448276</v>
      </c>
      <c r="AA31" s="2">
        <f t="shared" si="7"/>
        <v>0.59949531362653208</v>
      </c>
      <c r="AB31" s="2">
        <f t="shared" si="8"/>
        <v>0.4613793103448276</v>
      </c>
      <c r="AC31" s="2" t="e">
        <f t="shared" si="9"/>
        <v>#N/A</v>
      </c>
    </row>
    <row r="32" spans="1:29" x14ac:dyDescent="0.25">
      <c r="A32" t="s">
        <v>72</v>
      </c>
      <c r="B32">
        <v>6701</v>
      </c>
      <c r="C32">
        <v>2705</v>
      </c>
      <c r="D32">
        <v>39812</v>
      </c>
      <c r="E32">
        <v>19933</v>
      </c>
      <c r="F32" t="s">
        <v>11</v>
      </c>
      <c r="G32" t="s">
        <v>11</v>
      </c>
      <c r="H32" s="1" t="s">
        <v>73</v>
      </c>
      <c r="I32" t="b">
        <f t="shared" si="1"/>
        <v>0</v>
      </c>
      <c r="J32" t="b">
        <f t="shared" si="1"/>
        <v>0</v>
      </c>
      <c r="K32" t="b">
        <f t="shared" si="2"/>
        <v>0</v>
      </c>
      <c r="S32">
        <f t="shared" si="3"/>
        <v>0.50067818748116144</v>
      </c>
      <c r="T32">
        <f t="shared" si="4"/>
        <v>0.40367109386658706</v>
      </c>
      <c r="U32">
        <f t="shared" si="5"/>
        <v>0</v>
      </c>
      <c r="V32">
        <f t="shared" si="0"/>
        <v>0</v>
      </c>
      <c r="Y32">
        <f t="shared" si="6"/>
        <v>0.40367109386658706</v>
      </c>
      <c r="AA32" s="2">
        <f t="shared" si="7"/>
        <v>0.50067818748116144</v>
      </c>
      <c r="AB32" s="2">
        <f t="shared" si="8"/>
        <v>0.40367109386658706</v>
      </c>
      <c r="AC32" s="2" t="e">
        <f t="shared" si="9"/>
        <v>#N/A</v>
      </c>
    </row>
    <row r="33" spans="1:29" x14ac:dyDescent="0.25">
      <c r="A33" t="s">
        <v>74</v>
      </c>
      <c r="B33">
        <v>4492</v>
      </c>
      <c r="C33">
        <v>1934</v>
      </c>
      <c r="D33">
        <v>31374</v>
      </c>
      <c r="E33">
        <v>17670</v>
      </c>
      <c r="F33" t="s">
        <v>11</v>
      </c>
      <c r="G33" t="s">
        <v>11</v>
      </c>
      <c r="H33" s="1" t="s">
        <v>75</v>
      </c>
      <c r="I33" t="b">
        <f t="shared" si="1"/>
        <v>0</v>
      </c>
      <c r="J33" t="b">
        <f t="shared" si="1"/>
        <v>0</v>
      </c>
      <c r="K33" t="b">
        <f t="shared" si="2"/>
        <v>0</v>
      </c>
      <c r="S33">
        <f t="shared" si="3"/>
        <v>0.56320520175941857</v>
      </c>
      <c r="T33">
        <f t="shared" si="4"/>
        <v>0.43054318788958146</v>
      </c>
      <c r="U33">
        <f t="shared" si="5"/>
        <v>0</v>
      </c>
      <c r="V33">
        <f t="shared" si="0"/>
        <v>0</v>
      </c>
      <c r="Y33">
        <f t="shared" si="6"/>
        <v>0.43054318788958146</v>
      </c>
      <c r="AA33" s="2">
        <f t="shared" si="7"/>
        <v>0.56320520175941857</v>
      </c>
      <c r="AB33" s="2">
        <f t="shared" si="8"/>
        <v>0.43054318788958146</v>
      </c>
      <c r="AC33" s="2" t="e">
        <f t="shared" si="9"/>
        <v>#N/A</v>
      </c>
    </row>
    <row r="34" spans="1:29" x14ac:dyDescent="0.25">
      <c r="A34" t="s">
        <v>76</v>
      </c>
      <c r="B34">
        <v>2261</v>
      </c>
      <c r="C34">
        <v>958</v>
      </c>
      <c r="D34">
        <v>13285</v>
      </c>
      <c r="E34">
        <v>7575</v>
      </c>
      <c r="F34" t="s">
        <v>11</v>
      </c>
      <c r="G34" t="s">
        <v>11</v>
      </c>
      <c r="H34" s="1" t="s">
        <v>77</v>
      </c>
      <c r="I34" t="b">
        <f t="shared" si="1"/>
        <v>0</v>
      </c>
      <c r="J34" t="b">
        <f t="shared" si="1"/>
        <v>0</v>
      </c>
      <c r="K34" t="b">
        <f t="shared" si="2"/>
        <v>0</v>
      </c>
      <c r="S34">
        <f t="shared" si="3"/>
        <v>0.57019194580353783</v>
      </c>
      <c r="T34">
        <f t="shared" si="4"/>
        <v>0.4237063246351172</v>
      </c>
      <c r="U34">
        <f t="shared" si="5"/>
        <v>0</v>
      </c>
      <c r="V34">
        <f t="shared" ref="V34:V65" si="10">IF(J34,$B34/$P$4,0)</f>
        <v>0</v>
      </c>
      <c r="Y34">
        <f t="shared" si="6"/>
        <v>0.4237063246351172</v>
      </c>
      <c r="AA34" s="2">
        <f t="shared" si="7"/>
        <v>0.57019194580353783</v>
      </c>
      <c r="AB34" s="2">
        <f t="shared" si="8"/>
        <v>0.4237063246351172</v>
      </c>
      <c r="AC34" s="2" t="e">
        <f t="shared" si="9"/>
        <v>#N/A</v>
      </c>
    </row>
    <row r="35" spans="1:29" x14ac:dyDescent="0.25">
      <c r="A35" t="s">
        <v>78</v>
      </c>
      <c r="B35">
        <v>6504</v>
      </c>
      <c r="C35">
        <v>2986</v>
      </c>
      <c r="D35">
        <v>39494</v>
      </c>
      <c r="E35">
        <v>23373</v>
      </c>
      <c r="F35" t="s">
        <v>11</v>
      </c>
      <c r="G35" t="s">
        <v>11</v>
      </c>
      <c r="H35" s="1" t="s">
        <v>79</v>
      </c>
      <c r="I35" t="b">
        <f t="shared" si="1"/>
        <v>0</v>
      </c>
      <c r="J35" t="b">
        <f t="shared" si="1"/>
        <v>0</v>
      </c>
      <c r="K35" t="b">
        <f t="shared" si="2"/>
        <v>0</v>
      </c>
      <c r="S35">
        <f t="shared" si="3"/>
        <v>0.59181141439205953</v>
      </c>
      <c r="T35">
        <f t="shared" si="4"/>
        <v>0.45910209102091021</v>
      </c>
      <c r="U35">
        <f t="shared" ref="U35:U66" si="11">IF(I35,$B35/$P$3,0)</f>
        <v>0</v>
      </c>
      <c r="V35">
        <f t="shared" si="10"/>
        <v>0</v>
      </c>
      <c r="Y35">
        <f t="shared" si="6"/>
        <v>0.45910209102091021</v>
      </c>
      <c r="AA35" s="2">
        <f t="shared" si="7"/>
        <v>0.59181141439205953</v>
      </c>
      <c r="AB35" s="2">
        <f t="shared" si="8"/>
        <v>0.45910209102091021</v>
      </c>
      <c r="AC35" s="2" t="e">
        <f t="shared" si="9"/>
        <v>#N/A</v>
      </c>
    </row>
    <row r="36" spans="1:29" x14ac:dyDescent="0.25">
      <c r="A36" t="s">
        <v>80</v>
      </c>
      <c r="B36">
        <v>5894</v>
      </c>
      <c r="C36">
        <v>2828</v>
      </c>
      <c r="D36">
        <v>40393</v>
      </c>
      <c r="E36">
        <v>23853</v>
      </c>
      <c r="F36" t="s">
        <v>11</v>
      </c>
      <c r="G36" t="s">
        <v>11</v>
      </c>
      <c r="H36" s="1" t="s">
        <v>81</v>
      </c>
      <c r="I36" t="b">
        <f t="shared" si="1"/>
        <v>0</v>
      </c>
      <c r="J36" t="b">
        <f t="shared" si="1"/>
        <v>0</v>
      </c>
      <c r="K36" t="b">
        <f t="shared" si="2"/>
        <v>0</v>
      </c>
      <c r="S36">
        <f t="shared" si="3"/>
        <v>0.59052311043992767</v>
      </c>
      <c r="T36">
        <f t="shared" si="4"/>
        <v>0.47980997624703087</v>
      </c>
      <c r="U36">
        <f t="shared" si="11"/>
        <v>0</v>
      </c>
      <c r="V36">
        <f t="shared" si="10"/>
        <v>0</v>
      </c>
      <c r="Y36">
        <f t="shared" si="6"/>
        <v>0.47980997624703087</v>
      </c>
      <c r="AA36" s="2">
        <f t="shared" si="7"/>
        <v>0.59052311043992767</v>
      </c>
      <c r="AB36" s="2">
        <f t="shared" si="8"/>
        <v>0.47980997624703087</v>
      </c>
      <c r="AC36" s="2" t="e">
        <f t="shared" si="9"/>
        <v>#N/A</v>
      </c>
    </row>
    <row r="37" spans="1:29" x14ac:dyDescent="0.25">
      <c r="A37" t="s">
        <v>82</v>
      </c>
      <c r="B37">
        <v>11385</v>
      </c>
      <c r="C37">
        <v>3576</v>
      </c>
      <c r="D37">
        <v>58348</v>
      </c>
      <c r="E37">
        <v>23678</v>
      </c>
      <c r="F37" t="s">
        <v>11</v>
      </c>
      <c r="G37" t="s">
        <v>11</v>
      </c>
      <c r="H37" s="1" t="s">
        <v>83</v>
      </c>
      <c r="I37" t="b">
        <f t="shared" si="1"/>
        <v>0</v>
      </c>
      <c r="J37" t="b">
        <f t="shared" si="1"/>
        <v>0</v>
      </c>
      <c r="K37" t="b">
        <f t="shared" si="2"/>
        <v>0</v>
      </c>
      <c r="S37">
        <f t="shared" si="3"/>
        <v>0.40580654006992528</v>
      </c>
      <c r="T37">
        <f t="shared" si="4"/>
        <v>0.31409749670619236</v>
      </c>
      <c r="U37">
        <f t="shared" si="11"/>
        <v>0</v>
      </c>
      <c r="V37">
        <f t="shared" si="10"/>
        <v>0</v>
      </c>
      <c r="Y37">
        <f t="shared" si="6"/>
        <v>0.31409749670619236</v>
      </c>
      <c r="AA37" s="2">
        <f t="shared" si="7"/>
        <v>0.40580654006992528</v>
      </c>
      <c r="AB37" s="2">
        <f t="shared" si="8"/>
        <v>0.31409749670619236</v>
      </c>
      <c r="AC37" s="2" t="e">
        <f t="shared" si="9"/>
        <v>#N/A</v>
      </c>
    </row>
    <row r="38" spans="1:29" x14ac:dyDescent="0.25">
      <c r="A38" t="s">
        <v>84</v>
      </c>
      <c r="B38">
        <v>6445</v>
      </c>
      <c r="C38">
        <v>3074</v>
      </c>
      <c r="D38">
        <v>45002</v>
      </c>
      <c r="E38">
        <v>26626</v>
      </c>
      <c r="F38" t="s">
        <v>11</v>
      </c>
      <c r="G38" t="s">
        <v>11</v>
      </c>
      <c r="H38" s="1" t="s">
        <v>85</v>
      </c>
      <c r="I38" t="b">
        <f t="shared" si="1"/>
        <v>0</v>
      </c>
      <c r="J38" t="b">
        <f t="shared" si="1"/>
        <v>0</v>
      </c>
      <c r="K38" t="b">
        <f t="shared" si="2"/>
        <v>0</v>
      </c>
      <c r="S38">
        <f t="shared" si="3"/>
        <v>0.59166259277365452</v>
      </c>
      <c r="T38">
        <f t="shared" si="4"/>
        <v>0.47695888285492632</v>
      </c>
      <c r="U38">
        <f t="shared" si="11"/>
        <v>0</v>
      </c>
      <c r="V38">
        <f t="shared" si="10"/>
        <v>0</v>
      </c>
      <c r="Y38">
        <f t="shared" si="6"/>
        <v>0.47695888285492632</v>
      </c>
      <c r="AA38" s="2">
        <f t="shared" si="7"/>
        <v>0.59166259277365452</v>
      </c>
      <c r="AB38" s="2">
        <f t="shared" si="8"/>
        <v>0.47695888285492632</v>
      </c>
      <c r="AC38" s="2" t="e">
        <f t="shared" si="9"/>
        <v>#N/A</v>
      </c>
    </row>
    <row r="39" spans="1:29" x14ac:dyDescent="0.25">
      <c r="A39" t="s">
        <v>86</v>
      </c>
      <c r="B39">
        <v>7476</v>
      </c>
      <c r="C39">
        <v>3040</v>
      </c>
      <c r="D39">
        <v>52493</v>
      </c>
      <c r="E39">
        <v>28704</v>
      </c>
      <c r="F39" t="s">
        <v>11</v>
      </c>
      <c r="G39" t="s">
        <v>11</v>
      </c>
      <c r="H39" s="1" t="s">
        <v>87</v>
      </c>
      <c r="I39" t="b">
        <f t="shared" si="1"/>
        <v>0</v>
      </c>
      <c r="J39" t="b">
        <f t="shared" si="1"/>
        <v>0</v>
      </c>
      <c r="K39" t="b">
        <f t="shared" si="2"/>
        <v>0</v>
      </c>
      <c r="S39">
        <f t="shared" si="3"/>
        <v>0.54681576591164538</v>
      </c>
      <c r="T39">
        <f t="shared" si="4"/>
        <v>0.40663456393793473</v>
      </c>
      <c r="U39">
        <f t="shared" si="11"/>
        <v>0</v>
      </c>
      <c r="V39">
        <f t="shared" si="10"/>
        <v>0</v>
      </c>
      <c r="Y39">
        <f t="shared" si="6"/>
        <v>0.40663456393793473</v>
      </c>
      <c r="AA39" s="2">
        <f t="shared" si="7"/>
        <v>0.54681576591164538</v>
      </c>
      <c r="AB39" s="2">
        <f t="shared" si="8"/>
        <v>0.40663456393793473</v>
      </c>
      <c r="AC39" s="2" t="e">
        <f t="shared" si="9"/>
        <v>#N/A</v>
      </c>
    </row>
    <row r="40" spans="1:29" x14ac:dyDescent="0.25">
      <c r="A40" t="s">
        <v>88</v>
      </c>
      <c r="B40">
        <v>3235</v>
      </c>
      <c r="C40">
        <v>1231</v>
      </c>
      <c r="D40">
        <v>21524</v>
      </c>
      <c r="E40">
        <v>12504</v>
      </c>
      <c r="F40" t="s">
        <v>11</v>
      </c>
      <c r="G40" t="s">
        <v>11</v>
      </c>
      <c r="H40" s="1" t="s">
        <v>89</v>
      </c>
      <c r="I40" t="b">
        <f t="shared" si="1"/>
        <v>0</v>
      </c>
      <c r="J40" t="b">
        <f t="shared" si="1"/>
        <v>0</v>
      </c>
      <c r="K40" t="b">
        <f t="shared" si="2"/>
        <v>0</v>
      </c>
      <c r="S40">
        <f t="shared" si="3"/>
        <v>0.58093291209812303</v>
      </c>
      <c r="T40">
        <f t="shared" si="4"/>
        <v>0.38052550231839261</v>
      </c>
      <c r="U40">
        <f t="shared" si="11"/>
        <v>0</v>
      </c>
      <c r="V40">
        <f t="shared" si="10"/>
        <v>0</v>
      </c>
      <c r="Y40">
        <f t="shared" si="6"/>
        <v>0.38052550231839261</v>
      </c>
      <c r="AA40" s="2">
        <f t="shared" si="7"/>
        <v>0.58093291209812303</v>
      </c>
      <c r="AB40" s="2">
        <f t="shared" si="8"/>
        <v>0.38052550231839261</v>
      </c>
      <c r="AC40" s="2" t="e">
        <f t="shared" si="9"/>
        <v>#N/A</v>
      </c>
    </row>
    <row r="41" spans="1:29" x14ac:dyDescent="0.25">
      <c r="A41" t="s">
        <v>90</v>
      </c>
      <c r="B41">
        <v>5253</v>
      </c>
      <c r="C41">
        <v>2206</v>
      </c>
      <c r="D41">
        <v>38613</v>
      </c>
      <c r="E41">
        <v>20639</v>
      </c>
      <c r="F41" t="s">
        <v>11</v>
      </c>
      <c r="G41" t="s">
        <v>11</v>
      </c>
      <c r="H41" s="1" t="s">
        <v>91</v>
      </c>
      <c r="I41" t="b">
        <f t="shared" si="1"/>
        <v>0</v>
      </c>
      <c r="J41" t="b">
        <f t="shared" si="1"/>
        <v>0</v>
      </c>
      <c r="K41" t="b">
        <f t="shared" si="2"/>
        <v>0</v>
      </c>
      <c r="S41">
        <f t="shared" si="3"/>
        <v>0.53450910315178823</v>
      </c>
      <c r="T41">
        <f t="shared" si="4"/>
        <v>0.41995050447363413</v>
      </c>
      <c r="U41">
        <f t="shared" si="11"/>
        <v>0</v>
      </c>
      <c r="V41">
        <f t="shared" si="10"/>
        <v>0</v>
      </c>
      <c r="Y41">
        <f t="shared" si="6"/>
        <v>0.41995050447363413</v>
      </c>
      <c r="AA41" s="2">
        <f t="shared" si="7"/>
        <v>0.53450910315178823</v>
      </c>
      <c r="AB41" s="2">
        <f t="shared" si="8"/>
        <v>0.41995050447363413</v>
      </c>
      <c r="AC41" s="2" t="e">
        <f t="shared" si="9"/>
        <v>#N/A</v>
      </c>
    </row>
    <row r="42" spans="1:29" x14ac:dyDescent="0.25">
      <c r="A42" t="s">
        <v>92</v>
      </c>
      <c r="B42">
        <v>2513</v>
      </c>
      <c r="C42">
        <v>1342</v>
      </c>
      <c r="D42">
        <v>14210</v>
      </c>
      <c r="E42">
        <v>9018</v>
      </c>
      <c r="F42" t="s">
        <v>11</v>
      </c>
      <c r="G42" t="s">
        <v>11</v>
      </c>
      <c r="H42" s="1" t="s">
        <v>93</v>
      </c>
      <c r="I42" t="b">
        <f t="shared" si="1"/>
        <v>0</v>
      </c>
      <c r="J42" t="b">
        <f t="shared" si="1"/>
        <v>0</v>
      </c>
      <c r="K42" t="b">
        <f t="shared" si="2"/>
        <v>0</v>
      </c>
      <c r="S42">
        <f t="shared" si="3"/>
        <v>0.63462350457424344</v>
      </c>
      <c r="T42">
        <f t="shared" si="4"/>
        <v>0.53402307998408272</v>
      </c>
      <c r="U42">
        <f t="shared" si="11"/>
        <v>0</v>
      </c>
      <c r="V42">
        <f t="shared" si="10"/>
        <v>0</v>
      </c>
      <c r="Y42">
        <f t="shared" si="6"/>
        <v>0.53402307998408272</v>
      </c>
      <c r="AA42" s="2">
        <f t="shared" si="7"/>
        <v>0.63462350457424344</v>
      </c>
      <c r="AB42" s="2">
        <f t="shared" si="8"/>
        <v>0.53402307998408272</v>
      </c>
      <c r="AC42" s="2" t="e">
        <f t="shared" si="9"/>
        <v>#N/A</v>
      </c>
    </row>
    <row r="43" spans="1:29" x14ac:dyDescent="0.25">
      <c r="A43" t="s">
        <v>94</v>
      </c>
      <c r="B43">
        <v>5006</v>
      </c>
      <c r="C43">
        <v>2429</v>
      </c>
      <c r="D43">
        <v>40757</v>
      </c>
      <c r="E43">
        <v>24350</v>
      </c>
      <c r="F43" t="s">
        <v>11</v>
      </c>
      <c r="G43" t="s">
        <v>11</v>
      </c>
      <c r="H43" s="1" t="s">
        <v>95</v>
      </c>
      <c r="I43" t="b">
        <f t="shared" si="1"/>
        <v>0</v>
      </c>
      <c r="J43" t="b">
        <f t="shared" si="1"/>
        <v>0</v>
      </c>
      <c r="K43" t="b">
        <f t="shared" si="2"/>
        <v>0</v>
      </c>
      <c r="S43">
        <f t="shared" si="3"/>
        <v>0.59744338395858376</v>
      </c>
      <c r="T43">
        <f t="shared" si="4"/>
        <v>0.48521773871354373</v>
      </c>
      <c r="U43">
        <f t="shared" si="11"/>
        <v>0</v>
      </c>
      <c r="V43">
        <f t="shared" si="10"/>
        <v>0</v>
      </c>
      <c r="Y43">
        <f t="shared" si="6"/>
        <v>0.48521773871354373</v>
      </c>
      <c r="AA43" s="2">
        <f t="shared" si="7"/>
        <v>0.59744338395858376</v>
      </c>
      <c r="AB43" s="2">
        <f t="shared" si="8"/>
        <v>0.48521773871354373</v>
      </c>
      <c r="AC43" s="2" t="e">
        <f t="shared" si="9"/>
        <v>#N/A</v>
      </c>
    </row>
    <row r="44" spans="1:29" x14ac:dyDescent="0.25">
      <c r="A44" t="s">
        <v>96</v>
      </c>
      <c r="B44">
        <v>9876</v>
      </c>
      <c r="C44">
        <v>3757</v>
      </c>
      <c r="D44">
        <v>57981</v>
      </c>
      <c r="E44">
        <v>27133</v>
      </c>
      <c r="F44" t="s">
        <v>32</v>
      </c>
      <c r="G44" t="s">
        <v>32</v>
      </c>
      <c r="H44" s="1" t="s">
        <v>97</v>
      </c>
      <c r="I44" t="b">
        <f t="shared" si="1"/>
        <v>1</v>
      </c>
      <c r="J44" t="b">
        <f t="shared" si="1"/>
        <v>1</v>
      </c>
      <c r="K44" t="b">
        <f t="shared" si="2"/>
        <v>0</v>
      </c>
      <c r="S44">
        <f t="shared" si="3"/>
        <v>0.46796364326244805</v>
      </c>
      <c r="T44">
        <f t="shared" si="4"/>
        <v>0.38041717294451194</v>
      </c>
      <c r="U44">
        <f t="shared" si="11"/>
        <v>0.13030742842063597</v>
      </c>
      <c r="V44">
        <f t="shared" si="10"/>
        <v>0.1066995105824393</v>
      </c>
      <c r="Y44">
        <f t="shared" si="6"/>
        <v>0.38041717294451194</v>
      </c>
      <c r="AA44" s="2">
        <f t="shared" si="7"/>
        <v>0.46796364326244805</v>
      </c>
      <c r="AB44" s="2" t="e">
        <f t="shared" si="8"/>
        <v>#N/A</v>
      </c>
      <c r="AC44" s="2">
        <f t="shared" si="9"/>
        <v>0.38041717294451194</v>
      </c>
    </row>
    <row r="45" spans="1:29" x14ac:dyDescent="0.25">
      <c r="A45" t="s">
        <v>98</v>
      </c>
      <c r="B45">
        <v>3344</v>
      </c>
      <c r="C45">
        <v>1523</v>
      </c>
      <c r="D45">
        <v>23447</v>
      </c>
      <c r="E45">
        <v>14575</v>
      </c>
      <c r="F45" t="s">
        <v>11</v>
      </c>
      <c r="G45" t="s">
        <v>11</v>
      </c>
      <c r="H45" s="1" t="s">
        <v>99</v>
      </c>
      <c r="I45" t="b">
        <f t="shared" si="1"/>
        <v>0</v>
      </c>
      <c r="J45" t="b">
        <f t="shared" si="1"/>
        <v>0</v>
      </c>
      <c r="K45" t="b">
        <f t="shared" si="2"/>
        <v>0</v>
      </c>
      <c r="S45">
        <f t="shared" si="3"/>
        <v>0.62161470550603493</v>
      </c>
      <c r="T45">
        <f t="shared" si="4"/>
        <v>0.45544258373205743</v>
      </c>
      <c r="U45">
        <f t="shared" si="11"/>
        <v>0</v>
      </c>
      <c r="V45">
        <f t="shared" si="10"/>
        <v>0</v>
      </c>
      <c r="Y45">
        <f t="shared" si="6"/>
        <v>0.45544258373205743</v>
      </c>
      <c r="AA45" s="2">
        <f t="shared" si="7"/>
        <v>0.62161470550603493</v>
      </c>
      <c r="AB45" s="2">
        <f t="shared" si="8"/>
        <v>0.45544258373205743</v>
      </c>
      <c r="AC45" s="2" t="e">
        <f t="shared" si="9"/>
        <v>#N/A</v>
      </c>
    </row>
    <row r="46" spans="1:29" x14ac:dyDescent="0.25">
      <c r="A46" t="s">
        <v>100</v>
      </c>
      <c r="B46">
        <v>19642</v>
      </c>
      <c r="C46">
        <v>5648</v>
      </c>
      <c r="D46">
        <v>73616</v>
      </c>
      <c r="E46">
        <v>29048</v>
      </c>
      <c r="F46" t="s">
        <v>11</v>
      </c>
      <c r="G46" t="s">
        <v>11</v>
      </c>
      <c r="H46" s="1" t="s">
        <v>101</v>
      </c>
      <c r="I46" t="b">
        <f t="shared" si="1"/>
        <v>0</v>
      </c>
      <c r="J46" t="b">
        <f t="shared" si="1"/>
        <v>0</v>
      </c>
      <c r="K46" t="b">
        <f t="shared" si="2"/>
        <v>0</v>
      </c>
      <c r="S46">
        <f t="shared" si="3"/>
        <v>0.39458813301456203</v>
      </c>
      <c r="T46">
        <f t="shared" si="4"/>
        <v>0.28754709296405662</v>
      </c>
      <c r="U46">
        <f t="shared" si="11"/>
        <v>0</v>
      </c>
      <c r="V46">
        <f t="shared" si="10"/>
        <v>0</v>
      </c>
      <c r="Y46">
        <f t="shared" si="6"/>
        <v>0.28754709296405662</v>
      </c>
      <c r="AA46" s="2">
        <f t="shared" si="7"/>
        <v>0.39458813301456203</v>
      </c>
      <c r="AB46" s="2">
        <f t="shared" si="8"/>
        <v>0.28754709296405662</v>
      </c>
      <c r="AC46" s="2" t="e">
        <f t="shared" si="9"/>
        <v>#N/A</v>
      </c>
    </row>
    <row r="47" spans="1:29" x14ac:dyDescent="0.25">
      <c r="A47" t="s">
        <v>102</v>
      </c>
      <c r="B47">
        <v>2503</v>
      </c>
      <c r="C47">
        <v>838</v>
      </c>
      <c r="D47">
        <v>16070</v>
      </c>
      <c r="E47">
        <v>7591</v>
      </c>
      <c r="F47" t="s">
        <v>11</v>
      </c>
      <c r="G47" t="s">
        <v>11</v>
      </c>
      <c r="H47" s="1" t="s">
        <v>103</v>
      </c>
      <c r="I47" t="b">
        <f t="shared" si="1"/>
        <v>0</v>
      </c>
      <c r="J47" t="b">
        <f t="shared" si="1"/>
        <v>0</v>
      </c>
      <c r="K47" t="b">
        <f t="shared" si="2"/>
        <v>0</v>
      </c>
      <c r="S47">
        <f t="shared" si="3"/>
        <v>0.47237087741132544</v>
      </c>
      <c r="T47">
        <f t="shared" si="4"/>
        <v>0.33479824210946862</v>
      </c>
      <c r="U47">
        <f t="shared" si="11"/>
        <v>0</v>
      </c>
      <c r="V47">
        <f t="shared" si="10"/>
        <v>0</v>
      </c>
      <c r="Y47">
        <f t="shared" si="6"/>
        <v>0.33479824210946862</v>
      </c>
      <c r="AA47" s="2">
        <f t="shared" si="7"/>
        <v>0.47237087741132544</v>
      </c>
      <c r="AB47" s="2">
        <f t="shared" si="8"/>
        <v>0.33479824210946862</v>
      </c>
      <c r="AC47" s="2" t="e">
        <f t="shared" si="9"/>
        <v>#N/A</v>
      </c>
    </row>
    <row r="48" spans="1:29" x14ac:dyDescent="0.25">
      <c r="A48" t="s">
        <v>104</v>
      </c>
      <c r="B48">
        <v>4223</v>
      </c>
      <c r="C48">
        <v>1758</v>
      </c>
      <c r="D48">
        <v>22133</v>
      </c>
      <c r="E48">
        <v>10955</v>
      </c>
      <c r="F48" t="s">
        <v>11</v>
      </c>
      <c r="G48" t="s">
        <v>11</v>
      </c>
      <c r="H48" s="1" t="s">
        <v>105</v>
      </c>
      <c r="I48" t="b">
        <f t="shared" si="1"/>
        <v>0</v>
      </c>
      <c r="J48" t="b">
        <f t="shared" si="1"/>
        <v>0</v>
      </c>
      <c r="K48" t="b">
        <f t="shared" si="2"/>
        <v>0</v>
      </c>
      <c r="S48">
        <f t="shared" si="3"/>
        <v>0.49496227352821581</v>
      </c>
      <c r="T48">
        <f t="shared" si="4"/>
        <v>0.4162917357328913</v>
      </c>
      <c r="U48">
        <f t="shared" si="11"/>
        <v>0</v>
      </c>
      <c r="V48">
        <f t="shared" si="10"/>
        <v>0</v>
      </c>
      <c r="Y48">
        <f t="shared" si="6"/>
        <v>0.4162917357328913</v>
      </c>
      <c r="AA48" s="2">
        <f t="shared" si="7"/>
        <v>0.49496227352821581</v>
      </c>
      <c r="AB48" s="2">
        <f t="shared" si="8"/>
        <v>0.4162917357328913</v>
      </c>
      <c r="AC48" s="2" t="e">
        <f t="shared" si="9"/>
        <v>#N/A</v>
      </c>
    </row>
    <row r="49" spans="1:29" x14ac:dyDescent="0.25">
      <c r="A49" t="s">
        <v>106</v>
      </c>
      <c r="B49">
        <v>7681</v>
      </c>
      <c r="C49">
        <v>3659</v>
      </c>
      <c r="D49">
        <v>42225</v>
      </c>
      <c r="E49">
        <v>26071</v>
      </c>
      <c r="F49" t="s">
        <v>11</v>
      </c>
      <c r="G49" t="s">
        <v>11</v>
      </c>
      <c r="H49" s="1" t="s">
        <v>107</v>
      </c>
      <c r="I49" t="b">
        <f t="shared" si="1"/>
        <v>0</v>
      </c>
      <c r="J49" t="b">
        <f t="shared" si="1"/>
        <v>0</v>
      </c>
      <c r="K49" t="b">
        <f t="shared" si="2"/>
        <v>0</v>
      </c>
      <c r="S49">
        <f t="shared" si="3"/>
        <v>0.61743043220840732</v>
      </c>
      <c r="T49">
        <f t="shared" si="4"/>
        <v>0.4763702642885041</v>
      </c>
      <c r="U49">
        <f t="shared" si="11"/>
        <v>0</v>
      </c>
      <c r="V49">
        <f t="shared" si="10"/>
        <v>0</v>
      </c>
      <c r="Y49">
        <f t="shared" si="6"/>
        <v>0.4763702642885041</v>
      </c>
      <c r="AA49" s="2">
        <f t="shared" si="7"/>
        <v>0.61743043220840732</v>
      </c>
      <c r="AB49" s="2">
        <f t="shared" si="8"/>
        <v>0.4763702642885041</v>
      </c>
      <c r="AC49" s="2" t="e">
        <f t="shared" si="9"/>
        <v>#N/A</v>
      </c>
    </row>
    <row r="50" spans="1:29" x14ac:dyDescent="0.25">
      <c r="A50" t="s">
        <v>108</v>
      </c>
      <c r="B50">
        <v>2683</v>
      </c>
      <c r="C50">
        <v>1171</v>
      </c>
      <c r="D50">
        <v>15889</v>
      </c>
      <c r="E50">
        <v>8628</v>
      </c>
      <c r="F50" t="s">
        <v>11</v>
      </c>
      <c r="G50" t="s">
        <v>11</v>
      </c>
      <c r="H50" s="1" t="s">
        <v>109</v>
      </c>
      <c r="I50" t="b">
        <f t="shared" si="1"/>
        <v>0</v>
      </c>
      <c r="J50" t="b">
        <f t="shared" si="1"/>
        <v>0</v>
      </c>
      <c r="K50" t="b">
        <f t="shared" si="2"/>
        <v>0</v>
      </c>
      <c r="S50">
        <f t="shared" si="3"/>
        <v>0.54301718169803004</v>
      </c>
      <c r="T50">
        <f t="shared" si="4"/>
        <v>0.43645173313455088</v>
      </c>
      <c r="U50">
        <f t="shared" si="11"/>
        <v>0</v>
      </c>
      <c r="V50">
        <f t="shared" si="10"/>
        <v>0</v>
      </c>
      <c r="Y50">
        <f t="shared" si="6"/>
        <v>0.43645173313455088</v>
      </c>
      <c r="AA50" s="2">
        <f t="shared" si="7"/>
        <v>0.54301718169803004</v>
      </c>
      <c r="AB50" s="2">
        <f t="shared" si="8"/>
        <v>0.43645173313455088</v>
      </c>
      <c r="AC50" s="2" t="e">
        <f t="shared" si="9"/>
        <v>#N/A</v>
      </c>
    </row>
    <row r="51" spans="1:29" x14ac:dyDescent="0.25">
      <c r="A51" t="s">
        <v>110</v>
      </c>
      <c r="B51">
        <v>5938</v>
      </c>
      <c r="C51">
        <v>2312</v>
      </c>
      <c r="D51">
        <v>32666</v>
      </c>
      <c r="E51">
        <v>16765</v>
      </c>
      <c r="F51" t="s">
        <v>32</v>
      </c>
      <c r="G51" t="s">
        <v>32</v>
      </c>
      <c r="H51" s="1" t="s">
        <v>111</v>
      </c>
      <c r="I51" t="b">
        <f t="shared" si="1"/>
        <v>1</v>
      </c>
      <c r="J51" t="b">
        <f t="shared" si="1"/>
        <v>1</v>
      </c>
      <c r="K51" t="b">
        <f t="shared" si="2"/>
        <v>0</v>
      </c>
      <c r="S51">
        <f t="shared" si="3"/>
        <v>0.5132247596889733</v>
      </c>
      <c r="T51">
        <f t="shared" si="4"/>
        <v>0.38935668575277871</v>
      </c>
      <c r="U51">
        <f t="shared" si="11"/>
        <v>7.8348067027312313E-2</v>
      </c>
      <c r="V51">
        <f t="shared" si="10"/>
        <v>6.4153674953273052E-2</v>
      </c>
      <c r="Y51">
        <f t="shared" si="6"/>
        <v>0.38935668575277871</v>
      </c>
      <c r="AA51" s="2">
        <f t="shared" si="7"/>
        <v>0.5132247596889733</v>
      </c>
      <c r="AB51" s="2" t="e">
        <f t="shared" si="8"/>
        <v>#N/A</v>
      </c>
      <c r="AC51" s="2">
        <f t="shared" si="9"/>
        <v>0.38935668575277871</v>
      </c>
    </row>
    <row r="52" spans="1:29" x14ac:dyDescent="0.25">
      <c r="A52" t="s">
        <v>112</v>
      </c>
      <c r="B52">
        <v>9920</v>
      </c>
      <c r="C52">
        <v>3555</v>
      </c>
      <c r="D52">
        <v>45256</v>
      </c>
      <c r="E52">
        <v>21891</v>
      </c>
      <c r="F52" t="s">
        <v>11</v>
      </c>
      <c r="G52" t="s">
        <v>11</v>
      </c>
      <c r="H52" s="1" t="s">
        <v>113</v>
      </c>
      <c r="I52" t="b">
        <f t="shared" si="1"/>
        <v>0</v>
      </c>
      <c r="J52" t="b">
        <f t="shared" si="1"/>
        <v>0</v>
      </c>
      <c r="K52" t="b">
        <f t="shared" si="2"/>
        <v>0</v>
      </c>
      <c r="S52">
        <f t="shared" si="3"/>
        <v>0.48371486653703377</v>
      </c>
      <c r="T52">
        <f t="shared" si="4"/>
        <v>0.35836693548387094</v>
      </c>
      <c r="U52">
        <f t="shared" si="11"/>
        <v>0</v>
      </c>
      <c r="V52">
        <f t="shared" si="10"/>
        <v>0</v>
      </c>
      <c r="Y52">
        <f t="shared" si="6"/>
        <v>0.35836693548387094</v>
      </c>
      <c r="AA52" s="2">
        <f t="shared" si="7"/>
        <v>0.48371486653703377</v>
      </c>
      <c r="AB52" s="2">
        <f t="shared" si="8"/>
        <v>0.35836693548387094</v>
      </c>
      <c r="AC52" s="2" t="e">
        <f t="shared" si="9"/>
        <v>#N/A</v>
      </c>
    </row>
    <row r="53" spans="1:29" x14ac:dyDescent="0.25">
      <c r="A53" t="s">
        <v>114</v>
      </c>
      <c r="B53">
        <v>6045</v>
      </c>
      <c r="C53">
        <v>2644</v>
      </c>
      <c r="D53">
        <v>30535</v>
      </c>
      <c r="E53">
        <v>16773</v>
      </c>
      <c r="F53" t="s">
        <v>11</v>
      </c>
      <c r="G53" t="s">
        <v>11</v>
      </c>
      <c r="H53" s="1" t="s">
        <v>115</v>
      </c>
      <c r="I53" t="b">
        <f t="shared" si="1"/>
        <v>0</v>
      </c>
      <c r="J53" t="b">
        <f t="shared" si="1"/>
        <v>0</v>
      </c>
      <c r="K53" t="b">
        <f t="shared" si="2"/>
        <v>0</v>
      </c>
      <c r="S53">
        <f t="shared" si="3"/>
        <v>0.54930407728835762</v>
      </c>
      <c r="T53">
        <f t="shared" si="4"/>
        <v>0.43738626964433414</v>
      </c>
      <c r="U53">
        <f t="shared" si="11"/>
        <v>0</v>
      </c>
      <c r="V53">
        <f t="shared" si="10"/>
        <v>0</v>
      </c>
      <c r="Y53">
        <f t="shared" si="6"/>
        <v>0.43738626964433414</v>
      </c>
      <c r="AA53" s="2">
        <f t="shared" si="7"/>
        <v>0.54930407728835762</v>
      </c>
      <c r="AB53" s="2">
        <f t="shared" si="8"/>
        <v>0.43738626964433414</v>
      </c>
      <c r="AC53" s="2" t="e">
        <f t="shared" si="9"/>
        <v>#N/A</v>
      </c>
    </row>
    <row r="54" spans="1:29" x14ac:dyDescent="0.25">
      <c r="A54" t="s">
        <v>116</v>
      </c>
      <c r="B54">
        <v>5085</v>
      </c>
      <c r="C54">
        <v>2286</v>
      </c>
      <c r="D54">
        <v>25158</v>
      </c>
      <c r="E54">
        <v>13623</v>
      </c>
      <c r="F54" t="s">
        <v>11</v>
      </c>
      <c r="G54" t="s">
        <v>11</v>
      </c>
      <c r="H54" s="1" t="s">
        <v>117</v>
      </c>
      <c r="I54" t="b">
        <f t="shared" si="1"/>
        <v>0</v>
      </c>
      <c r="J54" t="b">
        <f t="shared" si="1"/>
        <v>0</v>
      </c>
      <c r="K54" t="b">
        <f t="shared" si="2"/>
        <v>0</v>
      </c>
      <c r="S54">
        <f t="shared" si="3"/>
        <v>0.54149773431910331</v>
      </c>
      <c r="T54">
        <f t="shared" si="4"/>
        <v>0.44955752212389383</v>
      </c>
      <c r="U54">
        <f t="shared" si="11"/>
        <v>0</v>
      </c>
      <c r="V54">
        <f t="shared" si="10"/>
        <v>0</v>
      </c>
      <c r="Y54">
        <f t="shared" si="6"/>
        <v>0.44955752212389383</v>
      </c>
      <c r="AA54" s="2">
        <f t="shared" si="7"/>
        <v>0.54149773431910331</v>
      </c>
      <c r="AB54" s="2">
        <f t="shared" si="8"/>
        <v>0.44955752212389383</v>
      </c>
      <c r="AC54" s="2" t="e">
        <f t="shared" si="9"/>
        <v>#N/A</v>
      </c>
    </row>
    <row r="55" spans="1:29" x14ac:dyDescent="0.25">
      <c r="A55" t="s">
        <v>118</v>
      </c>
      <c r="B55">
        <v>12060</v>
      </c>
      <c r="C55">
        <v>4398</v>
      </c>
      <c r="D55">
        <v>63812</v>
      </c>
      <c r="E55">
        <v>30367</v>
      </c>
      <c r="F55" t="s">
        <v>11</v>
      </c>
      <c r="G55" t="s">
        <v>11</v>
      </c>
      <c r="H55" s="1" t="s">
        <v>119</v>
      </c>
      <c r="I55" t="b">
        <f t="shared" si="1"/>
        <v>0</v>
      </c>
      <c r="J55" t="b">
        <f t="shared" si="1"/>
        <v>0</v>
      </c>
      <c r="K55" t="b">
        <f t="shared" si="2"/>
        <v>0</v>
      </c>
      <c r="S55">
        <f t="shared" si="3"/>
        <v>0.4758822791951357</v>
      </c>
      <c r="T55">
        <f t="shared" si="4"/>
        <v>0.36467661691542291</v>
      </c>
      <c r="U55">
        <f t="shared" si="11"/>
        <v>0</v>
      </c>
      <c r="V55">
        <f t="shared" si="10"/>
        <v>0</v>
      </c>
      <c r="Y55">
        <f t="shared" si="6"/>
        <v>0.36467661691542291</v>
      </c>
      <c r="AA55" s="2">
        <f t="shared" si="7"/>
        <v>0.4758822791951357</v>
      </c>
      <c r="AB55" s="2">
        <f t="shared" si="8"/>
        <v>0.36467661691542291</v>
      </c>
      <c r="AC55" s="2" t="e">
        <f t="shared" si="9"/>
        <v>#N/A</v>
      </c>
    </row>
    <row r="56" spans="1:29" x14ac:dyDescent="0.25">
      <c r="A56" t="s">
        <v>120</v>
      </c>
      <c r="B56">
        <v>6107</v>
      </c>
      <c r="C56">
        <v>2446</v>
      </c>
      <c r="D56">
        <v>31920</v>
      </c>
      <c r="E56">
        <v>16112</v>
      </c>
      <c r="F56" t="s">
        <v>11</v>
      </c>
      <c r="G56" t="s">
        <v>11</v>
      </c>
      <c r="H56" s="1" t="s">
        <v>121</v>
      </c>
      <c r="I56" t="b">
        <f t="shared" si="1"/>
        <v>0</v>
      </c>
      <c r="J56" t="b">
        <f t="shared" si="1"/>
        <v>0</v>
      </c>
      <c r="K56" t="b">
        <f t="shared" si="2"/>
        <v>0</v>
      </c>
      <c r="S56">
        <f t="shared" si="3"/>
        <v>0.50476190476190474</v>
      </c>
      <c r="T56">
        <f t="shared" si="4"/>
        <v>0.4005239888652366</v>
      </c>
      <c r="U56">
        <f t="shared" si="11"/>
        <v>0</v>
      </c>
      <c r="V56">
        <f t="shared" si="10"/>
        <v>0</v>
      </c>
      <c r="Y56">
        <f t="shared" si="6"/>
        <v>0.4005239888652366</v>
      </c>
      <c r="AA56" s="2">
        <f t="shared" si="7"/>
        <v>0.50476190476190474</v>
      </c>
      <c r="AB56" s="2">
        <f t="shared" si="8"/>
        <v>0.4005239888652366</v>
      </c>
      <c r="AC56" s="2" t="e">
        <f t="shared" si="9"/>
        <v>#N/A</v>
      </c>
    </row>
    <row r="57" spans="1:29" x14ac:dyDescent="0.25">
      <c r="A57" t="s">
        <v>122</v>
      </c>
      <c r="B57">
        <v>5715</v>
      </c>
      <c r="C57">
        <v>2723</v>
      </c>
      <c r="D57">
        <v>26122</v>
      </c>
      <c r="E57">
        <v>15171</v>
      </c>
      <c r="F57" t="s">
        <v>11</v>
      </c>
      <c r="G57" t="s">
        <v>11</v>
      </c>
      <c r="H57" s="1" t="s">
        <v>123</v>
      </c>
      <c r="I57" t="b">
        <f t="shared" si="1"/>
        <v>0</v>
      </c>
      <c r="J57" t="b">
        <f t="shared" si="1"/>
        <v>0</v>
      </c>
      <c r="K57" t="b">
        <f t="shared" si="2"/>
        <v>0</v>
      </c>
      <c r="S57">
        <f t="shared" si="3"/>
        <v>0.58077482581731876</v>
      </c>
      <c r="T57">
        <f t="shared" si="4"/>
        <v>0.47646544181977252</v>
      </c>
      <c r="U57">
        <f t="shared" si="11"/>
        <v>0</v>
      </c>
      <c r="V57">
        <f t="shared" si="10"/>
        <v>0</v>
      </c>
      <c r="Y57">
        <f t="shared" si="6"/>
        <v>0.47646544181977252</v>
      </c>
      <c r="AA57" s="2">
        <f t="shared" si="7"/>
        <v>0.58077482581731876</v>
      </c>
      <c r="AB57" s="2">
        <f t="shared" si="8"/>
        <v>0.47646544181977252</v>
      </c>
      <c r="AC57" s="2" t="e">
        <f t="shared" si="9"/>
        <v>#N/A</v>
      </c>
    </row>
    <row r="58" spans="1:29" x14ac:dyDescent="0.25">
      <c r="A58" t="s">
        <v>124</v>
      </c>
      <c r="B58">
        <v>4780</v>
      </c>
      <c r="C58">
        <v>1928</v>
      </c>
      <c r="D58">
        <v>27040</v>
      </c>
      <c r="E58">
        <v>14161</v>
      </c>
      <c r="F58" t="s">
        <v>11</v>
      </c>
      <c r="G58" t="s">
        <v>11</v>
      </c>
      <c r="H58" s="1" t="s">
        <v>125</v>
      </c>
      <c r="I58" t="b">
        <f t="shared" si="1"/>
        <v>0</v>
      </c>
      <c r="J58" t="b">
        <f t="shared" si="1"/>
        <v>0</v>
      </c>
      <c r="K58" t="b">
        <f t="shared" si="2"/>
        <v>0</v>
      </c>
      <c r="S58">
        <f t="shared" si="3"/>
        <v>0.52370562130177511</v>
      </c>
      <c r="T58">
        <f t="shared" si="4"/>
        <v>0.40334728033472805</v>
      </c>
      <c r="U58">
        <f t="shared" si="11"/>
        <v>0</v>
      </c>
      <c r="V58">
        <f t="shared" si="10"/>
        <v>0</v>
      </c>
      <c r="Y58">
        <f t="shared" si="6"/>
        <v>0.40334728033472805</v>
      </c>
      <c r="AA58" s="2">
        <f t="shared" si="7"/>
        <v>0.52370562130177511</v>
      </c>
      <c r="AB58" s="2">
        <f t="shared" si="8"/>
        <v>0.40334728033472805</v>
      </c>
      <c r="AC58" s="2" t="e">
        <f t="shared" si="9"/>
        <v>#N/A</v>
      </c>
    </row>
    <row r="59" spans="1:29" x14ac:dyDescent="0.25">
      <c r="A59" t="s">
        <v>126</v>
      </c>
      <c r="B59">
        <v>4646</v>
      </c>
      <c r="C59">
        <v>2124</v>
      </c>
      <c r="D59">
        <v>25950</v>
      </c>
      <c r="E59">
        <v>15651</v>
      </c>
      <c r="F59" t="s">
        <v>11</v>
      </c>
      <c r="G59" t="s">
        <v>11</v>
      </c>
      <c r="H59" s="1" t="s">
        <v>127</v>
      </c>
      <c r="I59" t="b">
        <f t="shared" si="1"/>
        <v>0</v>
      </c>
      <c r="J59" t="b">
        <f t="shared" si="1"/>
        <v>0</v>
      </c>
      <c r="K59" t="b">
        <f t="shared" si="2"/>
        <v>0</v>
      </c>
      <c r="S59">
        <f t="shared" si="3"/>
        <v>0.60312138728323694</v>
      </c>
      <c r="T59">
        <f t="shared" si="4"/>
        <v>0.45716745587602237</v>
      </c>
      <c r="U59">
        <f t="shared" si="11"/>
        <v>0</v>
      </c>
      <c r="V59">
        <f t="shared" si="10"/>
        <v>0</v>
      </c>
      <c r="Y59">
        <f t="shared" si="6"/>
        <v>0.45716745587602237</v>
      </c>
      <c r="AA59" s="2">
        <f t="shared" si="7"/>
        <v>0.60312138728323694</v>
      </c>
      <c r="AB59" s="2">
        <f t="shared" si="8"/>
        <v>0.45716745587602237</v>
      </c>
      <c r="AC59" s="2" t="e">
        <f t="shared" si="9"/>
        <v>#N/A</v>
      </c>
    </row>
    <row r="60" spans="1:29" x14ac:dyDescent="0.25">
      <c r="A60" t="s">
        <v>128</v>
      </c>
      <c r="B60">
        <v>5989</v>
      </c>
      <c r="C60">
        <v>2440</v>
      </c>
      <c r="D60">
        <v>29389</v>
      </c>
      <c r="E60">
        <v>15267</v>
      </c>
      <c r="F60" t="s">
        <v>11</v>
      </c>
      <c r="G60" t="s">
        <v>11</v>
      </c>
      <c r="H60" s="1" t="s">
        <v>129</v>
      </c>
      <c r="I60" t="b">
        <f t="shared" si="1"/>
        <v>0</v>
      </c>
      <c r="J60" t="b">
        <f t="shared" si="1"/>
        <v>0</v>
      </c>
      <c r="K60" t="b">
        <f t="shared" si="2"/>
        <v>0</v>
      </c>
      <c r="S60">
        <f t="shared" si="3"/>
        <v>0.51948007758004699</v>
      </c>
      <c r="T60">
        <f t="shared" si="4"/>
        <v>0.40741359158457169</v>
      </c>
      <c r="U60">
        <f t="shared" si="11"/>
        <v>0</v>
      </c>
      <c r="V60">
        <f t="shared" si="10"/>
        <v>0</v>
      </c>
      <c r="Y60">
        <f t="shared" si="6"/>
        <v>0.40741359158457169</v>
      </c>
      <c r="AA60" s="2">
        <f t="shared" si="7"/>
        <v>0.51948007758004699</v>
      </c>
      <c r="AB60" s="2">
        <f t="shared" si="8"/>
        <v>0.40741359158457169</v>
      </c>
      <c r="AC60" s="2" t="e">
        <f t="shared" si="9"/>
        <v>#N/A</v>
      </c>
    </row>
    <row r="61" spans="1:29" x14ac:dyDescent="0.25">
      <c r="A61" t="s">
        <v>130</v>
      </c>
      <c r="B61">
        <v>9185</v>
      </c>
      <c r="C61">
        <v>2929</v>
      </c>
      <c r="D61">
        <v>42000</v>
      </c>
      <c r="E61">
        <v>18460</v>
      </c>
      <c r="F61" t="s">
        <v>11</v>
      </c>
      <c r="G61" t="s">
        <v>11</v>
      </c>
      <c r="H61" s="1" t="s">
        <v>131</v>
      </c>
      <c r="I61" t="b">
        <f t="shared" si="1"/>
        <v>0</v>
      </c>
      <c r="J61" t="b">
        <f t="shared" si="1"/>
        <v>0</v>
      </c>
      <c r="K61" t="b">
        <f t="shared" si="2"/>
        <v>0</v>
      </c>
      <c r="S61">
        <f t="shared" si="3"/>
        <v>0.43952380952380954</v>
      </c>
      <c r="T61">
        <f t="shared" si="4"/>
        <v>0.31888949373979314</v>
      </c>
      <c r="U61">
        <f t="shared" si="11"/>
        <v>0</v>
      </c>
      <c r="V61">
        <f t="shared" si="10"/>
        <v>0</v>
      </c>
      <c r="Y61">
        <f t="shared" si="6"/>
        <v>0.31888949373979314</v>
      </c>
      <c r="AA61" s="2">
        <f t="shared" si="7"/>
        <v>0.43952380952380954</v>
      </c>
      <c r="AB61" s="2">
        <f t="shared" si="8"/>
        <v>0.31888949373979314</v>
      </c>
      <c r="AC61" s="2" t="e">
        <f t="shared" si="9"/>
        <v>#N/A</v>
      </c>
    </row>
    <row r="62" spans="1:29" x14ac:dyDescent="0.25">
      <c r="A62" t="s">
        <v>132</v>
      </c>
      <c r="B62">
        <v>11933</v>
      </c>
      <c r="C62">
        <v>4717</v>
      </c>
      <c r="D62">
        <v>60732</v>
      </c>
      <c r="E62">
        <v>31768</v>
      </c>
      <c r="F62" t="s">
        <v>11</v>
      </c>
      <c r="G62" t="s">
        <v>11</v>
      </c>
      <c r="H62" s="1" t="s">
        <v>133</v>
      </c>
      <c r="I62" t="b">
        <f t="shared" si="1"/>
        <v>0</v>
      </c>
      <c r="J62" t="b">
        <f t="shared" si="1"/>
        <v>0</v>
      </c>
      <c r="K62" t="b">
        <f t="shared" si="2"/>
        <v>0</v>
      </c>
      <c r="S62">
        <f t="shared" si="3"/>
        <v>0.52308502930909573</v>
      </c>
      <c r="T62">
        <f t="shared" si="4"/>
        <v>0.39529037123942007</v>
      </c>
      <c r="U62">
        <f t="shared" si="11"/>
        <v>0</v>
      </c>
      <c r="V62">
        <f t="shared" si="10"/>
        <v>0</v>
      </c>
      <c r="Y62">
        <f t="shared" si="6"/>
        <v>0.39529037123942007</v>
      </c>
      <c r="AA62" s="2">
        <f t="shared" si="7"/>
        <v>0.52308502930909573</v>
      </c>
      <c r="AB62" s="2">
        <f t="shared" si="8"/>
        <v>0.39529037123942007</v>
      </c>
      <c r="AC62" s="2" t="e">
        <f t="shared" si="9"/>
        <v>#N/A</v>
      </c>
    </row>
    <row r="63" spans="1:29" x14ac:dyDescent="0.25">
      <c r="A63" t="s">
        <v>134</v>
      </c>
      <c r="B63">
        <v>6583</v>
      </c>
      <c r="C63">
        <v>2997</v>
      </c>
      <c r="D63">
        <v>32535</v>
      </c>
      <c r="E63">
        <v>17772</v>
      </c>
      <c r="F63" t="s">
        <v>11</v>
      </c>
      <c r="G63" t="s">
        <v>11</v>
      </c>
      <c r="H63" s="1" t="s">
        <v>135</v>
      </c>
      <c r="I63" t="b">
        <f t="shared" si="1"/>
        <v>0</v>
      </c>
      <c r="J63" t="b">
        <f t="shared" si="1"/>
        <v>0</v>
      </c>
      <c r="K63" t="b">
        <f t="shared" si="2"/>
        <v>0</v>
      </c>
      <c r="S63">
        <f t="shared" si="3"/>
        <v>0.54624250806823416</v>
      </c>
      <c r="T63">
        <f t="shared" si="4"/>
        <v>0.45526355764848853</v>
      </c>
      <c r="U63">
        <f t="shared" si="11"/>
        <v>0</v>
      </c>
      <c r="V63">
        <f t="shared" si="10"/>
        <v>0</v>
      </c>
      <c r="Y63">
        <f t="shared" si="6"/>
        <v>0.45526355764848853</v>
      </c>
      <c r="AA63" s="2">
        <f t="shared" si="7"/>
        <v>0.54624250806823416</v>
      </c>
      <c r="AB63" s="2">
        <f t="shared" si="8"/>
        <v>0.45526355764848853</v>
      </c>
      <c r="AC63" s="2" t="e">
        <f t="shared" si="9"/>
        <v>#N/A</v>
      </c>
    </row>
    <row r="64" spans="1:29" x14ac:dyDescent="0.25">
      <c r="A64" t="s">
        <v>136</v>
      </c>
      <c r="B64">
        <v>11925</v>
      </c>
      <c r="C64">
        <v>3624</v>
      </c>
      <c r="D64">
        <v>54482</v>
      </c>
      <c r="E64">
        <v>23682</v>
      </c>
      <c r="F64" t="s">
        <v>11</v>
      </c>
      <c r="G64" t="s">
        <v>11</v>
      </c>
      <c r="H64" s="1" t="s">
        <v>137</v>
      </c>
      <c r="I64" t="b">
        <f t="shared" si="1"/>
        <v>0</v>
      </c>
      <c r="J64" t="b">
        <f t="shared" si="1"/>
        <v>0</v>
      </c>
      <c r="K64" t="b">
        <f t="shared" si="2"/>
        <v>0</v>
      </c>
      <c r="S64">
        <f t="shared" si="3"/>
        <v>0.43467567269924012</v>
      </c>
      <c r="T64">
        <f t="shared" si="4"/>
        <v>0.30389937106918241</v>
      </c>
      <c r="U64">
        <f t="shared" si="11"/>
        <v>0</v>
      </c>
      <c r="V64">
        <f t="shared" si="10"/>
        <v>0</v>
      </c>
      <c r="Y64">
        <f t="shared" si="6"/>
        <v>0.30389937106918241</v>
      </c>
      <c r="AA64" s="2">
        <f t="shared" si="7"/>
        <v>0.43467567269924012</v>
      </c>
      <c r="AB64" s="2">
        <f t="shared" si="8"/>
        <v>0.30389937106918241</v>
      </c>
      <c r="AC64" s="2" t="e">
        <f t="shared" si="9"/>
        <v>#N/A</v>
      </c>
    </row>
    <row r="65" spans="1:29" x14ac:dyDescent="0.25">
      <c r="A65" t="s">
        <v>138</v>
      </c>
      <c r="B65">
        <v>3940</v>
      </c>
      <c r="C65">
        <v>1552</v>
      </c>
      <c r="D65">
        <v>26856</v>
      </c>
      <c r="E65">
        <v>14845</v>
      </c>
      <c r="F65" t="s">
        <v>11</v>
      </c>
      <c r="G65" t="s">
        <v>11</v>
      </c>
      <c r="H65" s="1" t="s">
        <v>139</v>
      </c>
      <c r="I65" t="b">
        <f t="shared" si="1"/>
        <v>0</v>
      </c>
      <c r="J65" t="b">
        <f t="shared" si="1"/>
        <v>0</v>
      </c>
      <c r="K65" t="b">
        <f t="shared" si="2"/>
        <v>0</v>
      </c>
      <c r="S65">
        <f t="shared" si="3"/>
        <v>0.55276288352695857</v>
      </c>
      <c r="T65">
        <f t="shared" si="4"/>
        <v>0.39390862944162436</v>
      </c>
      <c r="U65">
        <f t="shared" si="11"/>
        <v>0</v>
      </c>
      <c r="V65">
        <f t="shared" si="10"/>
        <v>0</v>
      </c>
      <c r="Y65">
        <f t="shared" si="6"/>
        <v>0.39390862944162436</v>
      </c>
      <c r="AA65" s="2">
        <f t="shared" si="7"/>
        <v>0.55276288352695857</v>
      </c>
      <c r="AB65" s="2">
        <f t="shared" si="8"/>
        <v>0.39390862944162436</v>
      </c>
      <c r="AC65" s="2" t="e">
        <f t="shared" si="9"/>
        <v>#N/A</v>
      </c>
    </row>
    <row r="66" spans="1:29" x14ac:dyDescent="0.25">
      <c r="A66" t="s">
        <v>140</v>
      </c>
      <c r="B66">
        <v>11229</v>
      </c>
      <c r="C66">
        <v>4500</v>
      </c>
      <c r="D66">
        <v>70280</v>
      </c>
      <c r="E66">
        <v>38417</v>
      </c>
      <c r="F66" t="s">
        <v>11</v>
      </c>
      <c r="G66" t="s">
        <v>11</v>
      </c>
      <c r="H66" s="1" t="s">
        <v>141</v>
      </c>
      <c r="I66" t="b">
        <f t="shared" si="1"/>
        <v>0</v>
      </c>
      <c r="J66" t="b">
        <f t="shared" si="1"/>
        <v>0</v>
      </c>
      <c r="K66" t="b">
        <f t="shared" si="2"/>
        <v>0</v>
      </c>
      <c r="S66">
        <f t="shared" si="3"/>
        <v>0.54662777461582246</v>
      </c>
      <c r="T66">
        <f t="shared" si="4"/>
        <v>0.40074806305102861</v>
      </c>
      <c r="U66">
        <f t="shared" si="11"/>
        <v>0</v>
      </c>
      <c r="V66">
        <f t="shared" ref="V66:V97" si="12">IF(J66,$B66/$P$4,0)</f>
        <v>0</v>
      </c>
      <c r="Y66">
        <f t="shared" si="6"/>
        <v>0.40074806305102861</v>
      </c>
      <c r="AA66" s="2">
        <f t="shared" si="7"/>
        <v>0.54662777461582246</v>
      </c>
      <c r="AB66" s="2">
        <f t="shared" si="8"/>
        <v>0.40074806305102861</v>
      </c>
      <c r="AC66" s="2" t="e">
        <f t="shared" si="9"/>
        <v>#N/A</v>
      </c>
    </row>
    <row r="67" spans="1:29" x14ac:dyDescent="0.25">
      <c r="A67" t="s">
        <v>142</v>
      </c>
      <c r="B67">
        <v>5622</v>
      </c>
      <c r="C67">
        <v>2846</v>
      </c>
      <c r="D67">
        <v>35316</v>
      </c>
      <c r="E67">
        <v>22469</v>
      </c>
      <c r="F67" t="s">
        <v>11</v>
      </c>
      <c r="G67" t="s">
        <v>11</v>
      </c>
      <c r="H67" s="1" t="s">
        <v>143</v>
      </c>
      <c r="I67" t="b">
        <f t="shared" ref="I67:J118" si="13">ISERROR(FIND("nicht",F67))</f>
        <v>0</v>
      </c>
      <c r="J67" t="b">
        <f t="shared" si="13"/>
        <v>0</v>
      </c>
      <c r="K67" t="b">
        <f t="shared" ref="K67:K118" si="14">I67&lt;&gt;J67</f>
        <v>0</v>
      </c>
      <c r="S67">
        <f t="shared" ref="S67:S118" si="15">E67/D67</f>
        <v>0.63622720579907122</v>
      </c>
      <c r="T67">
        <f t="shared" ref="T67:T120" si="16">C67/B67</f>
        <v>0.50622554251156171</v>
      </c>
      <c r="U67">
        <f t="shared" ref="U67:U98" si="17">IF(I67,$B67/$P$3,0)</f>
        <v>0</v>
      </c>
      <c r="V67">
        <f t="shared" si="12"/>
        <v>0</v>
      </c>
      <c r="Y67">
        <f t="shared" ref="Y67:Y120" si="18">(C67+$M$20*U67)/B67</f>
        <v>0.50622554251156171</v>
      </c>
      <c r="AA67" s="2">
        <f t="shared" ref="AA67:AA118" si="19">S67</f>
        <v>0.63622720579907122</v>
      </c>
      <c r="AB67" s="2">
        <f t="shared" ref="AB67:AB118" si="20">IF(V67=0,T67,NA())</f>
        <v>0.50622554251156171</v>
      </c>
      <c r="AC67" s="2" t="e">
        <f t="shared" ref="AC67:AC118" si="21">IF(V67=0,NA(),(C67+V67*$M$20)/B67)</f>
        <v>#N/A</v>
      </c>
    </row>
    <row r="68" spans="1:29" x14ac:dyDescent="0.25">
      <c r="A68" t="s">
        <v>144</v>
      </c>
      <c r="B68">
        <v>1984</v>
      </c>
      <c r="C68">
        <v>1089</v>
      </c>
      <c r="D68">
        <v>9206</v>
      </c>
      <c r="E68">
        <v>6578</v>
      </c>
      <c r="F68" t="s">
        <v>11</v>
      </c>
      <c r="G68" t="s">
        <v>11</v>
      </c>
      <c r="H68" s="1" t="s">
        <v>145</v>
      </c>
      <c r="I68" t="b">
        <f t="shared" si="13"/>
        <v>0</v>
      </c>
      <c r="J68" t="b">
        <f t="shared" si="13"/>
        <v>0</v>
      </c>
      <c r="K68" t="b">
        <f t="shared" si="14"/>
        <v>0</v>
      </c>
      <c r="S68">
        <f t="shared" si="15"/>
        <v>0.71453399956550079</v>
      </c>
      <c r="T68">
        <f t="shared" si="16"/>
        <v>0.54889112903225812</v>
      </c>
      <c r="U68">
        <f t="shared" si="17"/>
        <v>0</v>
      </c>
      <c r="V68">
        <f t="shared" si="12"/>
        <v>0</v>
      </c>
      <c r="Y68">
        <f t="shared" si="18"/>
        <v>0.54889112903225812</v>
      </c>
      <c r="AA68" s="2">
        <f t="shared" si="19"/>
        <v>0.71453399956550079</v>
      </c>
      <c r="AB68" s="2">
        <f t="shared" si="20"/>
        <v>0.54889112903225812</v>
      </c>
      <c r="AC68" s="2" t="e">
        <f t="shared" si="21"/>
        <v>#N/A</v>
      </c>
    </row>
    <row r="69" spans="1:29" x14ac:dyDescent="0.25">
      <c r="A69" t="s">
        <v>146</v>
      </c>
      <c r="B69">
        <v>6318</v>
      </c>
      <c r="C69">
        <v>2735</v>
      </c>
      <c r="D69">
        <v>37349</v>
      </c>
      <c r="E69">
        <v>22601</v>
      </c>
      <c r="F69" t="s">
        <v>11</v>
      </c>
      <c r="G69" t="s">
        <v>11</v>
      </c>
      <c r="H69" s="1" t="s">
        <v>147</v>
      </c>
      <c r="I69" t="b">
        <f t="shared" si="13"/>
        <v>0</v>
      </c>
      <c r="J69" t="b">
        <f t="shared" si="13"/>
        <v>0</v>
      </c>
      <c r="K69" t="b">
        <f t="shared" si="14"/>
        <v>0</v>
      </c>
      <c r="S69">
        <f t="shared" si="15"/>
        <v>0.60512999009344293</v>
      </c>
      <c r="T69">
        <f t="shared" si="16"/>
        <v>0.43289015511237733</v>
      </c>
      <c r="U69">
        <f t="shared" si="17"/>
        <v>0</v>
      </c>
      <c r="V69">
        <f t="shared" si="12"/>
        <v>0</v>
      </c>
      <c r="Y69">
        <f t="shared" si="18"/>
        <v>0.43289015511237733</v>
      </c>
      <c r="AA69" s="2">
        <f t="shared" si="19"/>
        <v>0.60512999009344293</v>
      </c>
      <c r="AB69" s="2">
        <f t="shared" si="20"/>
        <v>0.43289015511237733</v>
      </c>
      <c r="AC69" s="2" t="e">
        <f t="shared" si="21"/>
        <v>#N/A</v>
      </c>
    </row>
    <row r="70" spans="1:29" x14ac:dyDescent="0.25">
      <c r="A70" t="s">
        <v>148</v>
      </c>
      <c r="B70">
        <v>30619</v>
      </c>
      <c r="C70">
        <v>8180</v>
      </c>
      <c r="D70">
        <v>110341</v>
      </c>
      <c r="E70">
        <v>41939</v>
      </c>
      <c r="F70" t="s">
        <v>11</v>
      </c>
      <c r="G70" t="s">
        <v>11</v>
      </c>
      <c r="H70" s="1" t="s">
        <v>149</v>
      </c>
      <c r="I70" t="b">
        <f t="shared" si="13"/>
        <v>0</v>
      </c>
      <c r="J70" t="b">
        <f t="shared" si="13"/>
        <v>0</v>
      </c>
      <c r="K70" t="b">
        <f t="shared" si="14"/>
        <v>0</v>
      </c>
      <c r="S70">
        <f t="shared" si="15"/>
        <v>0.38008537171133122</v>
      </c>
      <c r="T70">
        <f t="shared" si="16"/>
        <v>0.26715438126653385</v>
      </c>
      <c r="U70">
        <f t="shared" si="17"/>
        <v>0</v>
      </c>
      <c r="V70">
        <f t="shared" si="12"/>
        <v>0</v>
      </c>
      <c r="Y70">
        <f t="shared" si="18"/>
        <v>0.26715438126653385</v>
      </c>
      <c r="AA70" s="2">
        <f t="shared" si="19"/>
        <v>0.38008537171133122</v>
      </c>
      <c r="AB70" s="2">
        <f t="shared" si="20"/>
        <v>0.26715438126653385</v>
      </c>
      <c r="AC70" s="2" t="e">
        <f t="shared" si="21"/>
        <v>#N/A</v>
      </c>
    </row>
    <row r="71" spans="1:29" x14ac:dyDescent="0.25">
      <c r="A71" t="s">
        <v>150</v>
      </c>
      <c r="B71">
        <v>6715</v>
      </c>
      <c r="C71">
        <v>3790</v>
      </c>
      <c r="D71">
        <v>28421</v>
      </c>
      <c r="E71">
        <v>19013</v>
      </c>
      <c r="F71" t="s">
        <v>11</v>
      </c>
      <c r="G71" t="s">
        <v>11</v>
      </c>
      <c r="H71" s="1" t="s">
        <v>151</v>
      </c>
      <c r="I71" t="b">
        <f t="shared" si="13"/>
        <v>0</v>
      </c>
      <c r="J71" t="b">
        <f t="shared" si="13"/>
        <v>0</v>
      </c>
      <c r="K71" t="b">
        <f t="shared" si="14"/>
        <v>0</v>
      </c>
      <c r="S71">
        <f t="shared" si="15"/>
        <v>0.66897716477252733</v>
      </c>
      <c r="T71">
        <f t="shared" si="16"/>
        <v>0.56440804169769176</v>
      </c>
      <c r="U71">
        <f t="shared" si="17"/>
        <v>0</v>
      </c>
      <c r="V71">
        <f t="shared" si="12"/>
        <v>0</v>
      </c>
      <c r="Y71">
        <f t="shared" si="18"/>
        <v>0.56440804169769176</v>
      </c>
      <c r="AA71" s="2">
        <f t="shared" si="19"/>
        <v>0.66897716477252733</v>
      </c>
      <c r="AB71" s="2">
        <f t="shared" si="20"/>
        <v>0.56440804169769176</v>
      </c>
      <c r="AC71" s="2" t="e">
        <f t="shared" si="21"/>
        <v>#N/A</v>
      </c>
    </row>
    <row r="72" spans="1:29" x14ac:dyDescent="0.25">
      <c r="A72" t="s">
        <v>152</v>
      </c>
      <c r="B72">
        <v>15499</v>
      </c>
      <c r="C72">
        <v>7596</v>
      </c>
      <c r="D72">
        <v>69229</v>
      </c>
      <c r="E72">
        <v>40094</v>
      </c>
      <c r="F72" t="s">
        <v>32</v>
      </c>
      <c r="G72" t="s">
        <v>32</v>
      </c>
      <c r="H72" s="1" t="s">
        <v>153</v>
      </c>
      <c r="I72" t="b">
        <f t="shared" si="13"/>
        <v>1</v>
      </c>
      <c r="J72" t="b">
        <f t="shared" si="13"/>
        <v>1</v>
      </c>
      <c r="K72" t="b">
        <f t="shared" si="14"/>
        <v>0</v>
      </c>
      <c r="S72">
        <f t="shared" si="15"/>
        <v>0.57915035606465504</v>
      </c>
      <c r="T72">
        <f t="shared" si="16"/>
        <v>0.49009613523453127</v>
      </c>
      <c r="U72">
        <f t="shared" si="17"/>
        <v>0.20449927431059506</v>
      </c>
      <c r="V72">
        <f t="shared" si="12"/>
        <v>0.16744995084216555</v>
      </c>
      <c r="Y72">
        <f t="shared" si="18"/>
        <v>0.49009613523453127</v>
      </c>
      <c r="AA72" s="2">
        <f t="shared" si="19"/>
        <v>0.57915035606465504</v>
      </c>
      <c r="AB72" s="2" t="e">
        <f t="shared" si="20"/>
        <v>#N/A</v>
      </c>
      <c r="AC72" s="2">
        <f t="shared" si="21"/>
        <v>0.49009613523453127</v>
      </c>
    </row>
    <row r="73" spans="1:29" x14ac:dyDescent="0.25">
      <c r="A73" t="s">
        <v>154</v>
      </c>
      <c r="B73">
        <v>6616</v>
      </c>
      <c r="C73">
        <v>3785</v>
      </c>
      <c r="D73">
        <v>37722</v>
      </c>
      <c r="E73">
        <v>26122</v>
      </c>
      <c r="F73" t="s">
        <v>32</v>
      </c>
      <c r="G73" t="s">
        <v>32</v>
      </c>
      <c r="H73" s="1" t="s">
        <v>155</v>
      </c>
      <c r="I73" t="b">
        <f t="shared" si="13"/>
        <v>1</v>
      </c>
      <c r="J73" t="b">
        <f t="shared" si="13"/>
        <v>1</v>
      </c>
      <c r="K73" t="b">
        <f t="shared" si="14"/>
        <v>0</v>
      </c>
      <c r="S73">
        <f t="shared" si="15"/>
        <v>0.69248714278140078</v>
      </c>
      <c r="T73">
        <f t="shared" si="16"/>
        <v>0.57209794437726724</v>
      </c>
      <c r="U73">
        <f t="shared" si="17"/>
        <v>8.7293838237234467E-2</v>
      </c>
      <c r="V73">
        <f t="shared" si="12"/>
        <v>7.1478732484145255E-2</v>
      </c>
      <c r="Y73">
        <f t="shared" si="18"/>
        <v>0.57209794437726724</v>
      </c>
      <c r="AA73" s="2">
        <f t="shared" si="19"/>
        <v>0.69248714278140078</v>
      </c>
      <c r="AB73" s="2" t="e">
        <f t="shared" si="20"/>
        <v>#N/A</v>
      </c>
      <c r="AC73" s="2">
        <f t="shared" si="21"/>
        <v>0.57209794437726724</v>
      </c>
    </row>
    <row r="74" spans="1:29" x14ac:dyDescent="0.25">
      <c r="A74" t="s">
        <v>156</v>
      </c>
      <c r="B74">
        <v>5893</v>
      </c>
      <c r="C74">
        <v>2861</v>
      </c>
      <c r="D74">
        <v>28087</v>
      </c>
      <c r="E74">
        <v>17064</v>
      </c>
      <c r="F74" t="s">
        <v>11</v>
      </c>
      <c r="G74" t="s">
        <v>11</v>
      </c>
      <c r="H74" s="1" t="s">
        <v>157</v>
      </c>
      <c r="I74" t="b">
        <f t="shared" si="13"/>
        <v>0</v>
      </c>
      <c r="J74" t="b">
        <f t="shared" si="13"/>
        <v>0</v>
      </c>
      <c r="K74" t="b">
        <f t="shared" si="14"/>
        <v>0</v>
      </c>
      <c r="S74">
        <f t="shared" si="15"/>
        <v>0.60754085519991452</v>
      </c>
      <c r="T74">
        <f t="shared" si="16"/>
        <v>0.48549126081791955</v>
      </c>
      <c r="U74">
        <f t="shared" si="17"/>
        <v>0</v>
      </c>
      <c r="V74">
        <f t="shared" si="12"/>
        <v>0</v>
      </c>
      <c r="Y74">
        <f t="shared" si="18"/>
        <v>0.48549126081791955</v>
      </c>
      <c r="AA74" s="2">
        <f t="shared" si="19"/>
        <v>0.60754085519991452</v>
      </c>
      <c r="AB74" s="2">
        <f t="shared" si="20"/>
        <v>0.48549126081791955</v>
      </c>
      <c r="AC74" s="2" t="e">
        <f t="shared" si="21"/>
        <v>#N/A</v>
      </c>
    </row>
    <row r="75" spans="1:29" x14ac:dyDescent="0.25">
      <c r="A75" t="s">
        <v>158</v>
      </c>
      <c r="B75">
        <v>8539</v>
      </c>
      <c r="C75">
        <v>3937</v>
      </c>
      <c r="D75">
        <v>33949</v>
      </c>
      <c r="E75">
        <v>20687</v>
      </c>
      <c r="F75" t="s">
        <v>11</v>
      </c>
      <c r="G75" t="s">
        <v>11</v>
      </c>
      <c r="H75" s="1" t="s">
        <v>159</v>
      </c>
      <c r="I75" t="b">
        <f t="shared" si="13"/>
        <v>0</v>
      </c>
      <c r="J75" t="b">
        <f t="shared" si="13"/>
        <v>0</v>
      </c>
      <c r="K75" t="b">
        <f t="shared" si="14"/>
        <v>0</v>
      </c>
      <c r="S75">
        <f t="shared" si="15"/>
        <v>0.60935520928451503</v>
      </c>
      <c r="T75">
        <f t="shared" si="16"/>
        <v>0.46106101417027756</v>
      </c>
      <c r="U75">
        <f t="shared" si="17"/>
        <v>0</v>
      </c>
      <c r="V75">
        <f t="shared" si="12"/>
        <v>0</v>
      </c>
      <c r="Y75">
        <f t="shared" si="18"/>
        <v>0.46106101417027756</v>
      </c>
      <c r="AA75" s="2">
        <f t="shared" si="19"/>
        <v>0.60935520928451503</v>
      </c>
      <c r="AB75" s="2">
        <f t="shared" si="20"/>
        <v>0.46106101417027756</v>
      </c>
      <c r="AC75" s="2" t="e">
        <f t="shared" si="21"/>
        <v>#N/A</v>
      </c>
    </row>
    <row r="76" spans="1:29" x14ac:dyDescent="0.25">
      <c r="A76" t="s">
        <v>160</v>
      </c>
      <c r="B76">
        <v>3213</v>
      </c>
      <c r="C76">
        <v>1751</v>
      </c>
      <c r="D76">
        <v>12996</v>
      </c>
      <c r="E76">
        <v>8556</v>
      </c>
      <c r="F76" t="s">
        <v>11</v>
      </c>
      <c r="G76" t="s">
        <v>11</v>
      </c>
      <c r="H76" s="1" t="s">
        <v>161</v>
      </c>
      <c r="I76" t="b">
        <f t="shared" si="13"/>
        <v>0</v>
      </c>
      <c r="J76" t="b">
        <f t="shared" si="13"/>
        <v>0</v>
      </c>
      <c r="K76" t="b">
        <f t="shared" si="14"/>
        <v>0</v>
      </c>
      <c r="S76">
        <f t="shared" si="15"/>
        <v>0.65835641735918748</v>
      </c>
      <c r="T76">
        <f t="shared" si="16"/>
        <v>0.544973544973545</v>
      </c>
      <c r="U76">
        <f t="shared" si="17"/>
        <v>0</v>
      </c>
      <c r="V76">
        <f t="shared" si="12"/>
        <v>0</v>
      </c>
      <c r="Y76">
        <f t="shared" si="18"/>
        <v>0.544973544973545</v>
      </c>
      <c r="AA76" s="2">
        <f t="shared" si="19"/>
        <v>0.65835641735918748</v>
      </c>
      <c r="AB76" s="2">
        <f t="shared" si="20"/>
        <v>0.544973544973545</v>
      </c>
      <c r="AC76" s="2" t="e">
        <f t="shared" si="21"/>
        <v>#N/A</v>
      </c>
    </row>
    <row r="77" spans="1:29" x14ac:dyDescent="0.25">
      <c r="A77" t="s">
        <v>162</v>
      </c>
      <c r="B77">
        <v>4533</v>
      </c>
      <c r="C77">
        <v>2466</v>
      </c>
      <c r="D77">
        <v>25631</v>
      </c>
      <c r="E77">
        <v>17292</v>
      </c>
      <c r="F77" t="s">
        <v>11</v>
      </c>
      <c r="G77" t="s">
        <v>11</v>
      </c>
      <c r="H77" s="1" t="s">
        <v>163</v>
      </c>
      <c r="I77" t="b">
        <f t="shared" si="13"/>
        <v>0</v>
      </c>
      <c r="J77" t="b">
        <f t="shared" si="13"/>
        <v>0</v>
      </c>
      <c r="K77" t="b">
        <f t="shared" si="14"/>
        <v>0</v>
      </c>
      <c r="S77">
        <f t="shared" si="15"/>
        <v>0.6746517888494401</v>
      </c>
      <c r="T77">
        <f t="shared" si="16"/>
        <v>0.54401058901389809</v>
      </c>
      <c r="U77">
        <f t="shared" si="17"/>
        <v>0</v>
      </c>
      <c r="V77">
        <f t="shared" si="12"/>
        <v>0</v>
      </c>
      <c r="Y77">
        <f t="shared" si="18"/>
        <v>0.54401058901389809</v>
      </c>
      <c r="AA77" s="2">
        <f t="shared" si="19"/>
        <v>0.6746517888494401</v>
      </c>
      <c r="AB77" s="2">
        <f t="shared" si="20"/>
        <v>0.54401058901389809</v>
      </c>
      <c r="AC77" s="2" t="e">
        <f t="shared" si="21"/>
        <v>#N/A</v>
      </c>
    </row>
    <row r="78" spans="1:29" x14ac:dyDescent="0.25">
      <c r="A78" t="s">
        <v>164</v>
      </c>
      <c r="B78">
        <v>7633</v>
      </c>
      <c r="C78">
        <v>3680</v>
      </c>
      <c r="D78">
        <v>43683</v>
      </c>
      <c r="E78">
        <v>27160</v>
      </c>
      <c r="F78" t="s">
        <v>11</v>
      </c>
      <c r="G78" t="s">
        <v>11</v>
      </c>
      <c r="H78" s="1" t="s">
        <v>165</v>
      </c>
      <c r="I78" t="b">
        <f t="shared" si="13"/>
        <v>0</v>
      </c>
      <c r="J78" t="b">
        <f t="shared" si="13"/>
        <v>0</v>
      </c>
      <c r="K78" t="b">
        <f t="shared" si="14"/>
        <v>0</v>
      </c>
      <c r="S78">
        <f t="shared" si="15"/>
        <v>0.62175216903600938</v>
      </c>
      <c r="T78">
        <f t="shared" si="16"/>
        <v>0.48211712301847243</v>
      </c>
      <c r="U78">
        <f t="shared" si="17"/>
        <v>0</v>
      </c>
      <c r="V78">
        <f t="shared" si="12"/>
        <v>0</v>
      </c>
      <c r="Y78">
        <f t="shared" si="18"/>
        <v>0.48211712301847243</v>
      </c>
      <c r="AA78" s="2">
        <f t="shared" si="19"/>
        <v>0.62175216903600938</v>
      </c>
      <c r="AB78" s="2">
        <f t="shared" si="20"/>
        <v>0.48211712301847243</v>
      </c>
      <c r="AC78" s="2" t="e">
        <f t="shared" si="21"/>
        <v>#N/A</v>
      </c>
    </row>
    <row r="79" spans="1:29" x14ac:dyDescent="0.25">
      <c r="A79" t="s">
        <v>166</v>
      </c>
      <c r="B79">
        <v>7166</v>
      </c>
      <c r="C79">
        <v>3546</v>
      </c>
      <c r="D79">
        <v>32568</v>
      </c>
      <c r="E79">
        <v>20418</v>
      </c>
      <c r="F79" t="s">
        <v>11</v>
      </c>
      <c r="G79" t="s">
        <v>11</v>
      </c>
      <c r="H79" s="1" t="s">
        <v>167</v>
      </c>
      <c r="I79" t="b">
        <f t="shared" si="13"/>
        <v>0</v>
      </c>
      <c r="J79" t="b">
        <f t="shared" si="13"/>
        <v>0</v>
      </c>
      <c r="K79" t="b">
        <f t="shared" si="14"/>
        <v>0</v>
      </c>
      <c r="S79">
        <f t="shared" si="15"/>
        <v>0.62693441414885775</v>
      </c>
      <c r="T79">
        <f t="shared" si="16"/>
        <v>0.49483672899804632</v>
      </c>
      <c r="U79">
        <f t="shared" si="17"/>
        <v>0</v>
      </c>
      <c r="V79">
        <f t="shared" si="12"/>
        <v>0</v>
      </c>
      <c r="Y79">
        <f t="shared" si="18"/>
        <v>0.49483672899804632</v>
      </c>
      <c r="AA79" s="2">
        <f t="shared" si="19"/>
        <v>0.62693441414885775</v>
      </c>
      <c r="AB79" s="2">
        <f t="shared" si="20"/>
        <v>0.49483672899804632</v>
      </c>
      <c r="AC79" s="2" t="e">
        <f t="shared" si="21"/>
        <v>#N/A</v>
      </c>
    </row>
    <row r="80" spans="1:29" x14ac:dyDescent="0.25">
      <c r="A80" t="s">
        <v>168</v>
      </c>
      <c r="B80">
        <v>11291</v>
      </c>
      <c r="C80">
        <v>5263</v>
      </c>
      <c r="D80">
        <v>45231</v>
      </c>
      <c r="E80">
        <v>26559</v>
      </c>
      <c r="F80" t="s">
        <v>11</v>
      </c>
      <c r="G80" t="s">
        <v>11</v>
      </c>
      <c r="H80" s="1" t="s">
        <v>169</v>
      </c>
      <c r="I80" t="b">
        <f t="shared" si="13"/>
        <v>0</v>
      </c>
      <c r="J80" t="b">
        <f t="shared" si="13"/>
        <v>0</v>
      </c>
      <c r="K80" t="b">
        <f t="shared" si="14"/>
        <v>0</v>
      </c>
      <c r="S80">
        <f t="shared" si="15"/>
        <v>0.58718577966438945</v>
      </c>
      <c r="T80">
        <f t="shared" si="16"/>
        <v>0.46612346116375875</v>
      </c>
      <c r="U80">
        <f t="shared" si="17"/>
        <v>0</v>
      </c>
      <c r="V80">
        <f t="shared" si="12"/>
        <v>0</v>
      </c>
      <c r="Y80">
        <f t="shared" si="18"/>
        <v>0.46612346116375875</v>
      </c>
      <c r="AA80" s="2">
        <f t="shared" si="19"/>
        <v>0.58718577966438945</v>
      </c>
      <c r="AB80" s="2">
        <f t="shared" si="20"/>
        <v>0.46612346116375875</v>
      </c>
      <c r="AC80" s="2" t="e">
        <f t="shared" si="21"/>
        <v>#N/A</v>
      </c>
    </row>
    <row r="81" spans="1:29" x14ac:dyDescent="0.25">
      <c r="A81" t="s">
        <v>170</v>
      </c>
      <c r="B81">
        <v>7062</v>
      </c>
      <c r="C81">
        <v>3917</v>
      </c>
      <c r="D81">
        <v>47547</v>
      </c>
      <c r="E81">
        <v>33314</v>
      </c>
      <c r="F81" t="s">
        <v>11</v>
      </c>
      <c r="G81" t="s">
        <v>11</v>
      </c>
      <c r="H81" s="1" t="s">
        <v>171</v>
      </c>
      <c r="I81" t="b">
        <f t="shared" si="13"/>
        <v>0</v>
      </c>
      <c r="J81" t="b">
        <f t="shared" si="13"/>
        <v>0</v>
      </c>
      <c r="K81" t="b">
        <f t="shared" si="14"/>
        <v>0</v>
      </c>
      <c r="S81">
        <f t="shared" si="15"/>
        <v>0.70065408963762177</v>
      </c>
      <c r="T81">
        <f t="shared" si="16"/>
        <v>0.55465873690172751</v>
      </c>
      <c r="U81">
        <f t="shared" si="17"/>
        <v>0</v>
      </c>
      <c r="V81">
        <f t="shared" si="12"/>
        <v>0</v>
      </c>
      <c r="Y81">
        <f t="shared" si="18"/>
        <v>0.55465873690172751</v>
      </c>
      <c r="AA81" s="2">
        <f t="shared" si="19"/>
        <v>0.70065408963762177</v>
      </c>
      <c r="AB81" s="2">
        <f t="shared" si="20"/>
        <v>0.55465873690172751</v>
      </c>
      <c r="AC81" s="2" t="e">
        <f t="shared" si="21"/>
        <v>#N/A</v>
      </c>
    </row>
    <row r="82" spans="1:29" x14ac:dyDescent="0.25">
      <c r="A82" t="s">
        <v>172</v>
      </c>
      <c r="B82">
        <v>7394</v>
      </c>
      <c r="C82">
        <v>4201</v>
      </c>
      <c r="D82">
        <v>41777</v>
      </c>
      <c r="E82">
        <v>28764</v>
      </c>
      <c r="F82" t="s">
        <v>32</v>
      </c>
      <c r="G82" t="s">
        <v>32</v>
      </c>
      <c r="H82" s="1" t="s">
        <v>173</v>
      </c>
      <c r="I82" t="b">
        <f t="shared" si="13"/>
        <v>1</v>
      </c>
      <c r="J82" t="b">
        <f t="shared" si="13"/>
        <v>1</v>
      </c>
      <c r="K82" t="b">
        <f t="shared" si="14"/>
        <v>0</v>
      </c>
      <c r="S82">
        <f t="shared" si="15"/>
        <v>0.68851281805778297</v>
      </c>
      <c r="T82">
        <f t="shared" si="16"/>
        <v>0.56816337571003517</v>
      </c>
      <c r="U82">
        <f t="shared" si="17"/>
        <v>9.7559044728856056E-2</v>
      </c>
      <c r="V82">
        <f t="shared" si="12"/>
        <v>7.9884181981222782E-2</v>
      </c>
      <c r="Y82">
        <f t="shared" si="18"/>
        <v>0.56816337571003517</v>
      </c>
      <c r="AA82" s="2">
        <f t="shared" si="19"/>
        <v>0.68851281805778297</v>
      </c>
      <c r="AB82" s="2" t="e">
        <f t="shared" si="20"/>
        <v>#N/A</v>
      </c>
      <c r="AC82" s="2">
        <f t="shared" si="21"/>
        <v>0.56816337571003517</v>
      </c>
    </row>
    <row r="83" spans="1:29" x14ac:dyDescent="0.25">
      <c r="A83" t="s">
        <v>174</v>
      </c>
      <c r="B83">
        <v>11631</v>
      </c>
      <c r="C83">
        <v>2726</v>
      </c>
      <c r="D83">
        <v>49277</v>
      </c>
      <c r="E83">
        <v>19775</v>
      </c>
      <c r="F83" t="s">
        <v>11</v>
      </c>
      <c r="G83" t="s">
        <v>11</v>
      </c>
      <c r="H83" s="1" t="s">
        <v>175</v>
      </c>
      <c r="I83" t="b">
        <f t="shared" si="13"/>
        <v>0</v>
      </c>
      <c r="J83" t="b">
        <f t="shared" si="13"/>
        <v>0</v>
      </c>
      <c r="K83" t="b">
        <f t="shared" si="14"/>
        <v>0</v>
      </c>
      <c r="S83">
        <f t="shared" si="15"/>
        <v>0.40130283905270209</v>
      </c>
      <c r="T83">
        <f t="shared" si="16"/>
        <v>0.23437365660734244</v>
      </c>
      <c r="U83">
        <f t="shared" si="17"/>
        <v>0</v>
      </c>
      <c r="V83">
        <f t="shared" si="12"/>
        <v>0</v>
      </c>
      <c r="Y83">
        <f t="shared" si="18"/>
        <v>0.23437365660734244</v>
      </c>
      <c r="AA83" s="2">
        <f t="shared" si="19"/>
        <v>0.40130283905270209</v>
      </c>
      <c r="AB83" s="2">
        <f t="shared" si="20"/>
        <v>0.23437365660734244</v>
      </c>
      <c r="AC83" s="2" t="e">
        <f t="shared" si="21"/>
        <v>#N/A</v>
      </c>
    </row>
    <row r="84" spans="1:29" x14ac:dyDescent="0.25">
      <c r="A84" t="s">
        <v>176</v>
      </c>
      <c r="B84">
        <v>3237</v>
      </c>
      <c r="C84">
        <v>1422</v>
      </c>
      <c r="D84">
        <v>23611</v>
      </c>
      <c r="E84">
        <v>12827</v>
      </c>
      <c r="F84" t="s">
        <v>11</v>
      </c>
      <c r="G84" t="s">
        <v>11</v>
      </c>
      <c r="H84" s="1" t="s">
        <v>177</v>
      </c>
      <c r="I84" t="b">
        <f t="shared" si="13"/>
        <v>0</v>
      </c>
      <c r="J84" t="b">
        <f t="shared" si="13"/>
        <v>0</v>
      </c>
      <c r="K84" t="b">
        <f t="shared" si="14"/>
        <v>0</v>
      </c>
      <c r="S84">
        <f t="shared" si="15"/>
        <v>0.54326373300580233</v>
      </c>
      <c r="T84">
        <f t="shared" si="16"/>
        <v>0.43929564411492122</v>
      </c>
      <c r="U84">
        <f t="shared" si="17"/>
        <v>0</v>
      </c>
      <c r="V84">
        <f t="shared" si="12"/>
        <v>0</v>
      </c>
      <c r="Y84">
        <f t="shared" si="18"/>
        <v>0.43929564411492122</v>
      </c>
      <c r="AA84" s="2">
        <f t="shared" si="19"/>
        <v>0.54326373300580233</v>
      </c>
      <c r="AB84" s="2">
        <f t="shared" si="20"/>
        <v>0.43929564411492122</v>
      </c>
      <c r="AC84" s="2" t="e">
        <f t="shared" si="21"/>
        <v>#N/A</v>
      </c>
    </row>
    <row r="85" spans="1:29" x14ac:dyDescent="0.25">
      <c r="A85" t="s">
        <v>178</v>
      </c>
      <c r="B85">
        <v>13549</v>
      </c>
      <c r="C85">
        <v>5208</v>
      </c>
      <c r="D85">
        <v>75327</v>
      </c>
      <c r="E85">
        <v>37765</v>
      </c>
      <c r="F85" t="s">
        <v>32</v>
      </c>
      <c r="G85" t="s">
        <v>32</v>
      </c>
      <c r="H85" s="1" t="s">
        <v>179</v>
      </c>
      <c r="I85" t="b">
        <f t="shared" si="13"/>
        <v>1</v>
      </c>
      <c r="J85" t="b">
        <f t="shared" si="13"/>
        <v>1</v>
      </c>
      <c r="K85" t="b">
        <f t="shared" si="14"/>
        <v>0</v>
      </c>
      <c r="S85">
        <f t="shared" si="15"/>
        <v>0.50134745841464545</v>
      </c>
      <c r="T85">
        <f t="shared" si="16"/>
        <v>0.3843826112628238</v>
      </c>
      <c r="U85">
        <f t="shared" si="17"/>
        <v>0.17877028631745612</v>
      </c>
      <c r="V85">
        <f t="shared" si="12"/>
        <v>0.14638230750116143</v>
      </c>
      <c r="Y85">
        <f t="shared" si="18"/>
        <v>0.3843826112628238</v>
      </c>
      <c r="AA85" s="2">
        <f t="shared" si="19"/>
        <v>0.50134745841464545</v>
      </c>
      <c r="AB85" s="2" t="e">
        <f t="shared" si="20"/>
        <v>#N/A</v>
      </c>
      <c r="AC85" s="2">
        <f t="shared" si="21"/>
        <v>0.3843826112628238</v>
      </c>
    </row>
    <row r="86" spans="1:29" x14ac:dyDescent="0.25">
      <c r="A86" t="s">
        <v>180</v>
      </c>
      <c r="B86">
        <v>4183</v>
      </c>
      <c r="C86">
        <v>1710</v>
      </c>
      <c r="D86">
        <v>24822</v>
      </c>
      <c r="E86">
        <v>13533</v>
      </c>
      <c r="F86" t="s">
        <v>11</v>
      </c>
      <c r="G86" t="s">
        <v>11</v>
      </c>
      <c r="H86" s="1" t="s">
        <v>181</v>
      </c>
      <c r="I86" t="b">
        <f t="shared" si="13"/>
        <v>0</v>
      </c>
      <c r="J86" t="b">
        <f t="shared" si="13"/>
        <v>0</v>
      </c>
      <c r="K86" t="b">
        <f t="shared" si="14"/>
        <v>0</v>
      </c>
      <c r="S86">
        <f t="shared" si="15"/>
        <v>0.54520183708000969</v>
      </c>
      <c r="T86">
        <f t="shared" si="16"/>
        <v>0.40879751374611523</v>
      </c>
      <c r="U86">
        <f t="shared" si="17"/>
        <v>0</v>
      </c>
      <c r="V86">
        <f t="shared" si="12"/>
        <v>0</v>
      </c>
      <c r="Y86">
        <f t="shared" si="18"/>
        <v>0.40879751374611523</v>
      </c>
      <c r="AA86" s="2">
        <f t="shared" si="19"/>
        <v>0.54520183708000969</v>
      </c>
      <c r="AB86" s="2">
        <f t="shared" si="20"/>
        <v>0.40879751374611523</v>
      </c>
      <c r="AC86" s="2" t="e">
        <f t="shared" si="21"/>
        <v>#N/A</v>
      </c>
    </row>
    <row r="87" spans="1:29" x14ac:dyDescent="0.25">
      <c r="A87" t="s">
        <v>182</v>
      </c>
      <c r="B87">
        <v>5256</v>
      </c>
      <c r="C87">
        <v>2198</v>
      </c>
      <c r="D87">
        <v>42905</v>
      </c>
      <c r="E87">
        <v>23916</v>
      </c>
      <c r="F87" t="s">
        <v>11</v>
      </c>
      <c r="G87" t="s">
        <v>32</v>
      </c>
      <c r="H87" s="1" t="s">
        <v>183</v>
      </c>
      <c r="I87" t="b">
        <f t="shared" si="13"/>
        <v>0</v>
      </c>
      <c r="J87" t="b">
        <f t="shared" si="13"/>
        <v>1</v>
      </c>
      <c r="K87" t="b">
        <f t="shared" si="14"/>
        <v>1</v>
      </c>
      <c r="S87">
        <f t="shared" si="15"/>
        <v>0.5574175504020511</v>
      </c>
      <c r="T87">
        <f t="shared" si="16"/>
        <v>0.41818873668188739</v>
      </c>
      <c r="U87">
        <f t="shared" si="17"/>
        <v>0</v>
      </c>
      <c r="V87">
        <f t="shared" si="12"/>
        <v>5.6785401743752635E-2</v>
      </c>
      <c r="Y87">
        <f t="shared" si="18"/>
        <v>0.41818873668188739</v>
      </c>
      <c r="AA87" s="2">
        <f t="shared" si="19"/>
        <v>0.5574175504020511</v>
      </c>
      <c r="AB87" s="2" t="e">
        <f t="shared" si="20"/>
        <v>#N/A</v>
      </c>
      <c r="AC87" s="2">
        <f t="shared" si="21"/>
        <v>0.41818873668188739</v>
      </c>
    </row>
    <row r="88" spans="1:29" x14ac:dyDescent="0.25">
      <c r="A88" t="s">
        <v>184</v>
      </c>
      <c r="B88">
        <v>2390</v>
      </c>
      <c r="C88">
        <v>838</v>
      </c>
      <c r="D88">
        <v>17899</v>
      </c>
      <c r="E88">
        <v>8156</v>
      </c>
      <c r="F88" t="s">
        <v>11</v>
      </c>
      <c r="G88" t="s">
        <v>11</v>
      </c>
      <c r="H88" s="1" t="s">
        <v>185</v>
      </c>
      <c r="I88" t="b">
        <f t="shared" si="13"/>
        <v>0</v>
      </c>
      <c r="J88" t="b">
        <f t="shared" si="13"/>
        <v>0</v>
      </c>
      <c r="K88" t="b">
        <f t="shared" si="14"/>
        <v>0</v>
      </c>
      <c r="S88">
        <f t="shared" si="15"/>
        <v>0.4556679144086262</v>
      </c>
      <c r="T88">
        <f t="shared" si="16"/>
        <v>0.35062761506276152</v>
      </c>
      <c r="U88">
        <f t="shared" si="17"/>
        <v>0</v>
      </c>
      <c r="V88">
        <f t="shared" si="12"/>
        <v>0</v>
      </c>
      <c r="Y88">
        <f t="shared" si="18"/>
        <v>0.35062761506276152</v>
      </c>
      <c r="AA88" s="2">
        <f t="shared" si="19"/>
        <v>0.4556679144086262</v>
      </c>
      <c r="AB88" s="2">
        <f t="shared" si="20"/>
        <v>0.35062761506276152</v>
      </c>
      <c r="AC88" s="2" t="e">
        <f t="shared" si="21"/>
        <v>#N/A</v>
      </c>
    </row>
    <row r="89" spans="1:29" x14ac:dyDescent="0.25">
      <c r="A89" t="s">
        <v>186</v>
      </c>
      <c r="B89">
        <v>3064</v>
      </c>
      <c r="C89">
        <v>1058</v>
      </c>
      <c r="D89">
        <v>21235</v>
      </c>
      <c r="E89">
        <v>11251</v>
      </c>
      <c r="F89" t="s">
        <v>11</v>
      </c>
      <c r="G89" t="s">
        <v>11</v>
      </c>
      <c r="H89" s="1" t="s">
        <v>187</v>
      </c>
      <c r="I89" t="b">
        <f t="shared" si="13"/>
        <v>0</v>
      </c>
      <c r="J89" t="b">
        <f t="shared" si="13"/>
        <v>0</v>
      </c>
      <c r="K89" t="b">
        <f t="shared" si="14"/>
        <v>0</v>
      </c>
      <c r="S89">
        <f t="shared" si="15"/>
        <v>0.52983282316929592</v>
      </c>
      <c r="T89">
        <f t="shared" si="16"/>
        <v>0.34530026109660572</v>
      </c>
      <c r="U89">
        <f t="shared" si="17"/>
        <v>0</v>
      </c>
      <c r="V89">
        <f t="shared" si="12"/>
        <v>0</v>
      </c>
      <c r="Y89">
        <f t="shared" si="18"/>
        <v>0.34530026109660572</v>
      </c>
      <c r="AA89" s="2">
        <f t="shared" si="19"/>
        <v>0.52983282316929592</v>
      </c>
      <c r="AB89" s="2">
        <f t="shared" si="20"/>
        <v>0.34530026109660572</v>
      </c>
      <c r="AC89" s="2" t="e">
        <f t="shared" si="21"/>
        <v>#N/A</v>
      </c>
    </row>
    <row r="90" spans="1:29" x14ac:dyDescent="0.25">
      <c r="A90" t="s">
        <v>188</v>
      </c>
      <c r="B90">
        <v>2130</v>
      </c>
      <c r="C90">
        <v>777</v>
      </c>
      <c r="D90">
        <v>11895</v>
      </c>
      <c r="E90">
        <v>5644</v>
      </c>
      <c r="F90" t="s">
        <v>11</v>
      </c>
      <c r="G90" t="s">
        <v>32</v>
      </c>
      <c r="H90" s="1" t="s">
        <v>189</v>
      </c>
      <c r="I90" t="b">
        <f t="shared" si="13"/>
        <v>0</v>
      </c>
      <c r="J90" t="b">
        <f t="shared" si="13"/>
        <v>1</v>
      </c>
      <c r="K90" t="b">
        <f t="shared" si="14"/>
        <v>1</v>
      </c>
      <c r="S90">
        <f t="shared" si="15"/>
        <v>0.47448507776376631</v>
      </c>
      <c r="T90">
        <f t="shared" si="16"/>
        <v>0.36478873239436621</v>
      </c>
      <c r="U90">
        <f t="shared" si="17"/>
        <v>0</v>
      </c>
      <c r="V90">
        <f t="shared" si="12"/>
        <v>2.3012348880173727E-2</v>
      </c>
      <c r="Y90">
        <f t="shared" si="18"/>
        <v>0.36478873239436621</v>
      </c>
      <c r="AA90" s="2">
        <f t="shared" si="19"/>
        <v>0.47448507776376631</v>
      </c>
      <c r="AB90" s="2" t="e">
        <f t="shared" si="20"/>
        <v>#N/A</v>
      </c>
      <c r="AC90" s="2">
        <f t="shared" si="21"/>
        <v>0.36478873239436621</v>
      </c>
    </row>
    <row r="91" spans="1:29" x14ac:dyDescent="0.25">
      <c r="A91" t="s">
        <v>190</v>
      </c>
      <c r="B91">
        <v>4854</v>
      </c>
      <c r="C91">
        <v>2217</v>
      </c>
      <c r="D91">
        <v>31603</v>
      </c>
      <c r="E91">
        <v>18566</v>
      </c>
      <c r="F91" t="s">
        <v>32</v>
      </c>
      <c r="G91" t="s">
        <v>32</v>
      </c>
      <c r="H91" s="1" t="s">
        <v>191</v>
      </c>
      <c r="I91" t="b">
        <f t="shared" si="13"/>
        <v>1</v>
      </c>
      <c r="J91" t="b">
        <f t="shared" si="13"/>
        <v>1</v>
      </c>
      <c r="K91" t="b">
        <f t="shared" si="14"/>
        <v>0</v>
      </c>
      <c r="S91">
        <f t="shared" si="15"/>
        <v>0.58747587254374589</v>
      </c>
      <c r="T91">
        <f t="shared" si="16"/>
        <v>0.45673671199011123</v>
      </c>
      <c r="U91">
        <f t="shared" si="17"/>
        <v>6.4045388573690465E-2</v>
      </c>
      <c r="V91">
        <f t="shared" si="12"/>
        <v>5.2442226039607166E-2</v>
      </c>
      <c r="Y91">
        <f t="shared" si="18"/>
        <v>0.45673671199011123</v>
      </c>
      <c r="AA91" s="2">
        <f t="shared" si="19"/>
        <v>0.58747587254374589</v>
      </c>
      <c r="AB91" s="2" t="e">
        <f t="shared" si="20"/>
        <v>#N/A</v>
      </c>
      <c r="AC91" s="2">
        <f t="shared" si="21"/>
        <v>0.45673671199011123</v>
      </c>
    </row>
    <row r="92" spans="1:29" x14ac:dyDescent="0.25">
      <c r="A92" t="s">
        <v>192</v>
      </c>
      <c r="B92">
        <v>5240</v>
      </c>
      <c r="C92">
        <v>1870</v>
      </c>
      <c r="D92">
        <v>23837</v>
      </c>
      <c r="E92">
        <v>11078</v>
      </c>
      <c r="F92" t="s">
        <v>11</v>
      </c>
      <c r="G92" t="s">
        <v>11</v>
      </c>
      <c r="H92" s="1" t="s">
        <v>193</v>
      </c>
      <c r="I92" t="b">
        <f t="shared" si="13"/>
        <v>0</v>
      </c>
      <c r="J92" t="b">
        <f t="shared" si="13"/>
        <v>0</v>
      </c>
      <c r="K92" t="b">
        <f t="shared" si="14"/>
        <v>0</v>
      </c>
      <c r="S92">
        <f t="shared" si="15"/>
        <v>0.46473969039728152</v>
      </c>
      <c r="T92">
        <f t="shared" si="16"/>
        <v>0.3568702290076336</v>
      </c>
      <c r="U92">
        <f t="shared" si="17"/>
        <v>0</v>
      </c>
      <c r="V92">
        <f t="shared" si="12"/>
        <v>0</v>
      </c>
      <c r="Y92">
        <f t="shared" si="18"/>
        <v>0.3568702290076336</v>
      </c>
      <c r="AA92" s="2">
        <f t="shared" si="19"/>
        <v>0.46473969039728152</v>
      </c>
      <c r="AB92" s="2">
        <f t="shared" si="20"/>
        <v>0.3568702290076336</v>
      </c>
      <c r="AC92" s="2" t="e">
        <f t="shared" si="21"/>
        <v>#N/A</v>
      </c>
    </row>
    <row r="93" spans="1:29" x14ac:dyDescent="0.25">
      <c r="A93" t="s">
        <v>194</v>
      </c>
      <c r="B93">
        <v>9383</v>
      </c>
      <c r="C93">
        <v>2718</v>
      </c>
      <c r="D93">
        <v>49000</v>
      </c>
      <c r="E93">
        <v>21149</v>
      </c>
      <c r="F93" t="s">
        <v>11</v>
      </c>
      <c r="G93" t="s">
        <v>32</v>
      </c>
      <c r="H93" s="1" t="s">
        <v>195</v>
      </c>
      <c r="I93" t="b">
        <f t="shared" si="13"/>
        <v>0</v>
      </c>
      <c r="J93" t="b">
        <f t="shared" si="13"/>
        <v>1</v>
      </c>
      <c r="K93" t="b">
        <f t="shared" si="14"/>
        <v>1</v>
      </c>
      <c r="S93">
        <f t="shared" si="15"/>
        <v>0.43161224489795919</v>
      </c>
      <c r="T93">
        <f t="shared" si="16"/>
        <v>0.2896728125333049</v>
      </c>
      <c r="U93">
        <f t="shared" si="17"/>
        <v>0</v>
      </c>
      <c r="V93">
        <f t="shared" si="12"/>
        <v>0.10137317818904698</v>
      </c>
      <c r="Y93">
        <f t="shared" si="18"/>
        <v>0.2896728125333049</v>
      </c>
      <c r="AA93" s="2">
        <f t="shared" si="19"/>
        <v>0.43161224489795919</v>
      </c>
      <c r="AB93" s="2" t="e">
        <f t="shared" si="20"/>
        <v>#N/A</v>
      </c>
      <c r="AC93" s="2">
        <f t="shared" si="21"/>
        <v>0.2896728125333049</v>
      </c>
    </row>
    <row r="94" spans="1:29" x14ac:dyDescent="0.25">
      <c r="A94" t="s">
        <v>196</v>
      </c>
      <c r="B94">
        <v>6273</v>
      </c>
      <c r="C94">
        <v>1987</v>
      </c>
      <c r="D94">
        <v>30562</v>
      </c>
      <c r="E94">
        <v>13498</v>
      </c>
      <c r="F94" t="s">
        <v>11</v>
      </c>
      <c r="G94" t="s">
        <v>11</v>
      </c>
      <c r="H94" s="1" t="s">
        <v>197</v>
      </c>
      <c r="I94" t="b">
        <f t="shared" si="13"/>
        <v>0</v>
      </c>
      <c r="J94" t="b">
        <f t="shared" si="13"/>
        <v>0</v>
      </c>
      <c r="K94" t="b">
        <f t="shared" si="14"/>
        <v>0</v>
      </c>
      <c r="S94">
        <f t="shared" si="15"/>
        <v>0.44165957725279759</v>
      </c>
      <c r="T94">
        <f t="shared" si="16"/>
        <v>0.31675434401402836</v>
      </c>
      <c r="U94">
        <f t="shared" si="17"/>
        <v>0</v>
      </c>
      <c r="V94">
        <f t="shared" si="12"/>
        <v>0</v>
      </c>
      <c r="Y94">
        <f t="shared" si="18"/>
        <v>0.31675434401402836</v>
      </c>
      <c r="AA94" s="2">
        <f t="shared" si="19"/>
        <v>0.44165957725279759</v>
      </c>
      <c r="AB94" s="2">
        <f t="shared" si="20"/>
        <v>0.31675434401402836</v>
      </c>
      <c r="AC94" s="2" t="e">
        <f t="shared" si="21"/>
        <v>#N/A</v>
      </c>
    </row>
    <row r="95" spans="1:29" x14ac:dyDescent="0.25">
      <c r="A95" t="s">
        <v>198</v>
      </c>
      <c r="B95">
        <v>7990</v>
      </c>
      <c r="C95">
        <v>2311</v>
      </c>
      <c r="D95">
        <v>39709</v>
      </c>
      <c r="E95">
        <v>16606</v>
      </c>
      <c r="F95" t="s">
        <v>11</v>
      </c>
      <c r="G95" t="s">
        <v>11</v>
      </c>
      <c r="H95" s="1" t="s">
        <v>199</v>
      </c>
      <c r="I95" t="b">
        <f t="shared" si="13"/>
        <v>0</v>
      </c>
      <c r="J95" t="b">
        <f t="shared" si="13"/>
        <v>0</v>
      </c>
      <c r="K95" t="b">
        <f t="shared" si="14"/>
        <v>0</v>
      </c>
      <c r="S95">
        <f t="shared" si="15"/>
        <v>0.4181923493414591</v>
      </c>
      <c r="T95">
        <f t="shared" si="16"/>
        <v>0.28923654568210261</v>
      </c>
      <c r="U95">
        <f t="shared" si="17"/>
        <v>0</v>
      </c>
      <c r="V95">
        <f t="shared" si="12"/>
        <v>0</v>
      </c>
      <c r="Y95">
        <f t="shared" si="18"/>
        <v>0.28923654568210261</v>
      </c>
      <c r="AA95" s="2">
        <f t="shared" si="19"/>
        <v>0.4181923493414591</v>
      </c>
      <c r="AB95" s="2">
        <f t="shared" si="20"/>
        <v>0.28923654568210261</v>
      </c>
      <c r="AC95" s="2" t="e">
        <f t="shared" si="21"/>
        <v>#N/A</v>
      </c>
    </row>
    <row r="96" spans="1:29" x14ac:dyDescent="0.25">
      <c r="A96" t="s">
        <v>200</v>
      </c>
      <c r="B96">
        <v>3236</v>
      </c>
      <c r="C96">
        <v>796</v>
      </c>
      <c r="D96">
        <v>5270</v>
      </c>
      <c r="E96">
        <v>1514</v>
      </c>
      <c r="F96" t="s">
        <v>11</v>
      </c>
      <c r="G96" t="s">
        <v>11</v>
      </c>
      <c r="H96" s="1" t="s">
        <v>201</v>
      </c>
      <c r="I96" t="b">
        <f t="shared" si="13"/>
        <v>0</v>
      </c>
      <c r="J96" t="b">
        <f t="shared" si="13"/>
        <v>0</v>
      </c>
      <c r="K96" t="b">
        <f t="shared" si="14"/>
        <v>0</v>
      </c>
      <c r="S96">
        <f t="shared" si="15"/>
        <v>0.2872865275142315</v>
      </c>
      <c r="T96">
        <f t="shared" si="16"/>
        <v>0.24598269468479605</v>
      </c>
      <c r="U96">
        <f t="shared" si="17"/>
        <v>0</v>
      </c>
      <c r="V96">
        <f t="shared" si="12"/>
        <v>0</v>
      </c>
      <c r="Y96">
        <f t="shared" si="18"/>
        <v>0.24598269468479605</v>
      </c>
      <c r="AA96" s="2">
        <f t="shared" si="19"/>
        <v>0.2872865275142315</v>
      </c>
      <c r="AB96" s="2">
        <f t="shared" si="20"/>
        <v>0.24598269468479605</v>
      </c>
      <c r="AC96" s="2" t="e">
        <f t="shared" si="21"/>
        <v>#N/A</v>
      </c>
    </row>
    <row r="97" spans="1:29" x14ac:dyDescent="0.25">
      <c r="A97" t="s">
        <v>202</v>
      </c>
      <c r="B97">
        <v>9604</v>
      </c>
      <c r="C97">
        <v>2101</v>
      </c>
      <c r="D97">
        <v>31317</v>
      </c>
      <c r="E97">
        <v>9703</v>
      </c>
      <c r="F97" t="s">
        <v>11</v>
      </c>
      <c r="G97" t="s">
        <v>11</v>
      </c>
      <c r="H97" s="1" t="s">
        <v>203</v>
      </c>
      <c r="I97" t="b">
        <f t="shared" si="13"/>
        <v>0</v>
      </c>
      <c r="J97" t="b">
        <f t="shared" si="13"/>
        <v>0</v>
      </c>
      <c r="K97" t="b">
        <f t="shared" si="14"/>
        <v>0</v>
      </c>
      <c r="S97">
        <f t="shared" si="15"/>
        <v>0.30983172079062488</v>
      </c>
      <c r="T97">
        <f t="shared" si="16"/>
        <v>0.21876301541024573</v>
      </c>
      <c r="U97">
        <f t="shared" si="17"/>
        <v>0</v>
      </c>
      <c r="V97">
        <f t="shared" si="12"/>
        <v>0</v>
      </c>
      <c r="Y97">
        <f t="shared" si="18"/>
        <v>0.21876301541024573</v>
      </c>
      <c r="AA97" s="2">
        <f t="shared" si="19"/>
        <v>0.30983172079062488</v>
      </c>
      <c r="AB97" s="2">
        <f t="shared" si="20"/>
        <v>0.21876301541024573</v>
      </c>
      <c r="AC97" s="2" t="e">
        <f t="shared" si="21"/>
        <v>#N/A</v>
      </c>
    </row>
    <row r="98" spans="1:29" x14ac:dyDescent="0.25">
      <c r="A98" t="s">
        <v>204</v>
      </c>
      <c r="B98">
        <v>11349</v>
      </c>
      <c r="C98">
        <v>2757</v>
      </c>
      <c r="D98">
        <v>28534</v>
      </c>
      <c r="E98">
        <v>8638</v>
      </c>
      <c r="F98" t="s">
        <v>11</v>
      </c>
      <c r="G98" t="s">
        <v>11</v>
      </c>
      <c r="H98" s="1" t="s">
        <v>205</v>
      </c>
      <c r="I98" t="b">
        <f t="shared" si="13"/>
        <v>0</v>
      </c>
      <c r="J98" t="b">
        <f t="shared" si="13"/>
        <v>0</v>
      </c>
      <c r="K98" t="b">
        <f t="shared" si="14"/>
        <v>0</v>
      </c>
      <c r="S98">
        <f t="shared" si="15"/>
        <v>0.30272657180906987</v>
      </c>
      <c r="T98">
        <f t="shared" si="16"/>
        <v>0.24292889241342849</v>
      </c>
      <c r="U98">
        <f t="shared" si="17"/>
        <v>0</v>
      </c>
      <c r="V98">
        <f t="shared" ref="V98:V118" si="22">IF(J98,$B98/$P$4,0)</f>
        <v>0</v>
      </c>
      <c r="Y98">
        <f t="shared" si="18"/>
        <v>0.24292889241342849</v>
      </c>
      <c r="AA98" s="2">
        <f t="shared" si="19"/>
        <v>0.30272657180906987</v>
      </c>
      <c r="AB98" s="2">
        <f t="shared" si="20"/>
        <v>0.24292889241342849</v>
      </c>
      <c r="AC98" s="2" t="e">
        <f t="shared" si="21"/>
        <v>#N/A</v>
      </c>
    </row>
    <row r="99" spans="1:29" x14ac:dyDescent="0.25">
      <c r="A99" t="s">
        <v>206</v>
      </c>
      <c r="B99">
        <v>4785</v>
      </c>
      <c r="C99">
        <v>1210</v>
      </c>
      <c r="D99">
        <v>10242</v>
      </c>
      <c r="E99">
        <v>2567</v>
      </c>
      <c r="F99" t="s">
        <v>11</v>
      </c>
      <c r="G99" t="s">
        <v>11</v>
      </c>
      <c r="H99" s="1" t="s">
        <v>207</v>
      </c>
      <c r="I99" t="b">
        <f t="shared" si="13"/>
        <v>0</v>
      </c>
      <c r="J99" t="b">
        <f t="shared" si="13"/>
        <v>0</v>
      </c>
      <c r="K99" t="b">
        <f t="shared" si="14"/>
        <v>0</v>
      </c>
      <c r="S99">
        <f t="shared" si="15"/>
        <v>0.25063464167154853</v>
      </c>
      <c r="T99">
        <f t="shared" si="16"/>
        <v>0.25287356321839083</v>
      </c>
      <c r="U99">
        <f t="shared" ref="U99:U118" si="23">IF(I99,$B99/$P$3,0)</f>
        <v>0</v>
      </c>
      <c r="V99">
        <f t="shared" si="22"/>
        <v>0</v>
      </c>
      <c r="Y99">
        <f t="shared" si="18"/>
        <v>0.25287356321839083</v>
      </c>
      <c r="AA99" s="2">
        <f t="shared" si="19"/>
        <v>0.25063464167154853</v>
      </c>
      <c r="AB99" s="2">
        <f t="shared" si="20"/>
        <v>0.25287356321839083</v>
      </c>
      <c r="AC99" s="2" t="e">
        <f t="shared" si="21"/>
        <v>#N/A</v>
      </c>
    </row>
    <row r="100" spans="1:29" x14ac:dyDescent="0.25">
      <c r="A100" t="s">
        <v>208</v>
      </c>
      <c r="B100">
        <v>5684</v>
      </c>
      <c r="C100">
        <v>1179</v>
      </c>
      <c r="D100">
        <v>16042</v>
      </c>
      <c r="E100">
        <v>4406</v>
      </c>
      <c r="F100" t="s">
        <v>11</v>
      </c>
      <c r="G100" t="s">
        <v>11</v>
      </c>
      <c r="H100" s="1" t="s">
        <v>209</v>
      </c>
      <c r="I100" t="b">
        <f t="shared" si="13"/>
        <v>0</v>
      </c>
      <c r="J100" t="b">
        <f t="shared" si="13"/>
        <v>0</v>
      </c>
      <c r="K100" t="b">
        <f t="shared" si="14"/>
        <v>0</v>
      </c>
      <c r="S100">
        <f t="shared" si="15"/>
        <v>0.27465403316294729</v>
      </c>
      <c r="T100">
        <f t="shared" si="16"/>
        <v>0.20742434904996482</v>
      </c>
      <c r="U100">
        <f t="shared" si="23"/>
        <v>0</v>
      </c>
      <c r="V100">
        <f t="shared" si="22"/>
        <v>0</v>
      </c>
      <c r="Y100">
        <f t="shared" si="18"/>
        <v>0.20742434904996482</v>
      </c>
      <c r="AA100" s="2">
        <f t="shared" si="19"/>
        <v>0.27465403316294729</v>
      </c>
      <c r="AB100" s="2">
        <f t="shared" si="20"/>
        <v>0.20742434904996482</v>
      </c>
      <c r="AC100" s="2" t="e">
        <f t="shared" si="21"/>
        <v>#N/A</v>
      </c>
    </row>
    <row r="101" spans="1:29" x14ac:dyDescent="0.25">
      <c r="A101" t="s">
        <v>210</v>
      </c>
      <c r="B101">
        <v>4333</v>
      </c>
      <c r="C101">
        <v>771</v>
      </c>
      <c r="D101">
        <v>10587</v>
      </c>
      <c r="E101">
        <v>2465</v>
      </c>
      <c r="F101" t="s">
        <v>11</v>
      </c>
      <c r="G101" t="s">
        <v>11</v>
      </c>
      <c r="H101" s="1" t="s">
        <v>211</v>
      </c>
      <c r="I101" t="b">
        <f t="shared" si="13"/>
        <v>0</v>
      </c>
      <c r="J101" t="b">
        <f t="shared" si="13"/>
        <v>0</v>
      </c>
      <c r="K101" t="b">
        <f t="shared" si="14"/>
        <v>0</v>
      </c>
      <c r="S101">
        <f t="shared" si="15"/>
        <v>0.23283271937281572</v>
      </c>
      <c r="T101">
        <f t="shared" si="16"/>
        <v>0.17793676436648972</v>
      </c>
      <c r="U101">
        <f t="shared" si="23"/>
        <v>0</v>
      </c>
      <c r="V101">
        <f t="shared" si="22"/>
        <v>0</v>
      </c>
      <c r="Y101">
        <f t="shared" si="18"/>
        <v>0.17793676436648972</v>
      </c>
      <c r="AA101" s="2">
        <f t="shared" si="19"/>
        <v>0.23283271937281572</v>
      </c>
      <c r="AB101" s="2">
        <f t="shared" si="20"/>
        <v>0.17793676436648972</v>
      </c>
      <c r="AC101" s="2" t="e">
        <f t="shared" si="21"/>
        <v>#N/A</v>
      </c>
    </row>
    <row r="102" spans="1:29" x14ac:dyDescent="0.25">
      <c r="A102" t="s">
        <v>212</v>
      </c>
      <c r="B102">
        <v>5020</v>
      </c>
      <c r="C102">
        <v>848</v>
      </c>
      <c r="D102">
        <v>10917</v>
      </c>
      <c r="E102">
        <v>2182</v>
      </c>
      <c r="F102" t="s">
        <v>11</v>
      </c>
      <c r="G102" t="s">
        <v>11</v>
      </c>
      <c r="H102" s="1" t="s">
        <v>213</v>
      </c>
      <c r="I102" t="b">
        <f t="shared" si="13"/>
        <v>0</v>
      </c>
      <c r="J102" t="b">
        <f t="shared" si="13"/>
        <v>0</v>
      </c>
      <c r="K102" t="b">
        <f t="shared" si="14"/>
        <v>0</v>
      </c>
      <c r="S102">
        <f t="shared" si="15"/>
        <v>0.19987175964092699</v>
      </c>
      <c r="T102">
        <f t="shared" si="16"/>
        <v>0.16892430278884463</v>
      </c>
      <c r="U102">
        <f t="shared" si="23"/>
        <v>0</v>
      </c>
      <c r="V102">
        <f t="shared" si="22"/>
        <v>0</v>
      </c>
      <c r="Y102">
        <f t="shared" si="18"/>
        <v>0.16892430278884463</v>
      </c>
      <c r="AA102" s="2">
        <f t="shared" si="19"/>
        <v>0.19987175964092699</v>
      </c>
      <c r="AB102" s="2">
        <f t="shared" si="20"/>
        <v>0.16892430278884463</v>
      </c>
      <c r="AC102" s="2" t="e">
        <f t="shared" si="21"/>
        <v>#N/A</v>
      </c>
    </row>
    <row r="103" spans="1:29" x14ac:dyDescent="0.25">
      <c r="A103" t="s">
        <v>214</v>
      </c>
      <c r="B103">
        <v>4129</v>
      </c>
      <c r="C103">
        <v>784</v>
      </c>
      <c r="D103">
        <v>8445</v>
      </c>
      <c r="E103">
        <v>1880</v>
      </c>
      <c r="F103" t="s">
        <v>11</v>
      </c>
      <c r="G103" t="s">
        <v>11</v>
      </c>
      <c r="H103" s="1" t="s">
        <v>215</v>
      </c>
      <c r="I103" t="b">
        <f t="shared" si="13"/>
        <v>0</v>
      </c>
      <c r="J103" t="b">
        <f t="shared" si="13"/>
        <v>0</v>
      </c>
      <c r="K103" t="b">
        <f t="shared" si="14"/>
        <v>0</v>
      </c>
      <c r="S103">
        <f t="shared" si="15"/>
        <v>0.22261693309650682</v>
      </c>
      <c r="T103">
        <f t="shared" si="16"/>
        <v>0.18987648341002664</v>
      </c>
      <c r="U103">
        <f t="shared" si="23"/>
        <v>0</v>
      </c>
      <c r="V103">
        <f t="shared" si="22"/>
        <v>0</v>
      </c>
      <c r="Y103">
        <f t="shared" si="18"/>
        <v>0.18987648341002664</v>
      </c>
      <c r="AA103" s="2">
        <f t="shared" si="19"/>
        <v>0.22261693309650682</v>
      </c>
      <c r="AB103" s="2">
        <f t="shared" si="20"/>
        <v>0.18987648341002664</v>
      </c>
      <c r="AC103" s="2" t="e">
        <f t="shared" si="21"/>
        <v>#N/A</v>
      </c>
    </row>
    <row r="104" spans="1:29" x14ac:dyDescent="0.25">
      <c r="A104" t="s">
        <v>216</v>
      </c>
      <c r="B104">
        <v>6116</v>
      </c>
      <c r="C104">
        <v>1205</v>
      </c>
      <c r="D104">
        <v>13712</v>
      </c>
      <c r="E104">
        <v>3219</v>
      </c>
      <c r="F104" t="s">
        <v>11</v>
      </c>
      <c r="G104" t="s">
        <v>11</v>
      </c>
      <c r="H104" s="1" t="s">
        <v>217</v>
      </c>
      <c r="I104" t="b">
        <f t="shared" si="13"/>
        <v>0</v>
      </c>
      <c r="J104" t="b">
        <f t="shared" si="13"/>
        <v>0</v>
      </c>
      <c r="K104" t="b">
        <f t="shared" si="14"/>
        <v>0</v>
      </c>
      <c r="S104">
        <f t="shared" si="15"/>
        <v>0.2347578763127188</v>
      </c>
      <c r="T104">
        <f t="shared" si="16"/>
        <v>0.19702419882275998</v>
      </c>
      <c r="U104">
        <f t="shared" si="23"/>
        <v>0</v>
      </c>
      <c r="V104">
        <f t="shared" si="22"/>
        <v>0</v>
      </c>
      <c r="Y104">
        <f t="shared" si="18"/>
        <v>0.19702419882275998</v>
      </c>
      <c r="AA104" s="2">
        <f t="shared" si="19"/>
        <v>0.2347578763127188</v>
      </c>
      <c r="AB104" s="2">
        <f t="shared" si="20"/>
        <v>0.19702419882275998</v>
      </c>
      <c r="AC104" s="2" t="e">
        <f t="shared" si="21"/>
        <v>#N/A</v>
      </c>
    </row>
    <row r="105" spans="1:29" x14ac:dyDescent="0.25">
      <c r="A105" t="s">
        <v>218</v>
      </c>
      <c r="B105">
        <v>13118</v>
      </c>
      <c r="C105">
        <v>5220</v>
      </c>
      <c r="D105">
        <v>56037</v>
      </c>
      <c r="E105">
        <v>26334</v>
      </c>
      <c r="F105" t="s">
        <v>11</v>
      </c>
      <c r="G105" t="s">
        <v>11</v>
      </c>
      <c r="H105" s="1" t="s">
        <v>219</v>
      </c>
      <c r="I105" t="b">
        <f t="shared" si="13"/>
        <v>0</v>
      </c>
      <c r="J105" t="b">
        <f t="shared" si="13"/>
        <v>0</v>
      </c>
      <c r="K105" t="b">
        <f t="shared" si="14"/>
        <v>0</v>
      </c>
      <c r="S105">
        <f t="shared" si="15"/>
        <v>0.46993950425611647</v>
      </c>
      <c r="T105">
        <f t="shared" si="16"/>
        <v>0.397926513187986</v>
      </c>
      <c r="U105">
        <f t="shared" si="23"/>
        <v>0</v>
      </c>
      <c r="V105">
        <f t="shared" si="22"/>
        <v>0</v>
      </c>
      <c r="Y105">
        <f t="shared" si="18"/>
        <v>0.397926513187986</v>
      </c>
      <c r="AA105" s="2">
        <f t="shared" si="19"/>
        <v>0.46993950425611647</v>
      </c>
      <c r="AB105" s="2">
        <f t="shared" si="20"/>
        <v>0.397926513187986</v>
      </c>
      <c r="AC105" s="2" t="e">
        <f t="shared" si="21"/>
        <v>#N/A</v>
      </c>
    </row>
    <row r="106" spans="1:29" x14ac:dyDescent="0.25">
      <c r="A106" t="s">
        <v>220</v>
      </c>
      <c r="B106">
        <v>7010</v>
      </c>
      <c r="C106">
        <v>3082</v>
      </c>
      <c r="D106">
        <v>31353</v>
      </c>
      <c r="E106">
        <v>16222</v>
      </c>
      <c r="F106" t="s">
        <v>11</v>
      </c>
      <c r="G106" t="s">
        <v>11</v>
      </c>
      <c r="H106" s="1" t="s">
        <v>221</v>
      </c>
      <c r="I106" t="b">
        <f t="shared" si="13"/>
        <v>0</v>
      </c>
      <c r="J106" t="b">
        <f t="shared" si="13"/>
        <v>0</v>
      </c>
      <c r="K106" t="b">
        <f t="shared" si="14"/>
        <v>0</v>
      </c>
      <c r="S106">
        <f t="shared" si="15"/>
        <v>0.51739865403629637</v>
      </c>
      <c r="T106">
        <f t="shared" si="16"/>
        <v>0.43965763195435092</v>
      </c>
      <c r="U106">
        <f t="shared" si="23"/>
        <v>0</v>
      </c>
      <c r="V106">
        <f t="shared" si="22"/>
        <v>0</v>
      </c>
      <c r="Y106">
        <f t="shared" si="18"/>
        <v>0.43965763195435092</v>
      </c>
      <c r="AA106" s="2">
        <f t="shared" si="19"/>
        <v>0.51739865403629637</v>
      </c>
      <c r="AB106" s="2">
        <f t="shared" si="20"/>
        <v>0.43965763195435092</v>
      </c>
      <c r="AC106" s="2" t="e">
        <f t="shared" si="21"/>
        <v>#N/A</v>
      </c>
    </row>
    <row r="107" spans="1:29" x14ac:dyDescent="0.25">
      <c r="A107" t="s">
        <v>222</v>
      </c>
      <c r="B107">
        <v>7701</v>
      </c>
      <c r="C107">
        <v>2409</v>
      </c>
      <c r="D107">
        <v>27975</v>
      </c>
      <c r="E107">
        <v>11227</v>
      </c>
      <c r="F107" t="s">
        <v>11</v>
      </c>
      <c r="G107" t="s">
        <v>11</v>
      </c>
      <c r="H107" s="1" t="s">
        <v>223</v>
      </c>
      <c r="I107" t="b">
        <f t="shared" si="13"/>
        <v>0</v>
      </c>
      <c r="J107" t="b">
        <f t="shared" si="13"/>
        <v>0</v>
      </c>
      <c r="K107" t="b">
        <f t="shared" si="14"/>
        <v>0</v>
      </c>
      <c r="S107">
        <f t="shared" si="15"/>
        <v>0.40132260947274351</v>
      </c>
      <c r="T107">
        <f t="shared" si="16"/>
        <v>0.31281651733541099</v>
      </c>
      <c r="U107">
        <f t="shared" si="23"/>
        <v>0</v>
      </c>
      <c r="V107">
        <f t="shared" si="22"/>
        <v>0</v>
      </c>
      <c r="Y107">
        <f t="shared" si="18"/>
        <v>0.31281651733541099</v>
      </c>
      <c r="AA107" s="2">
        <f t="shared" si="19"/>
        <v>0.40132260947274351</v>
      </c>
      <c r="AB107" s="2">
        <f t="shared" si="20"/>
        <v>0.31281651733541099</v>
      </c>
      <c r="AC107" s="2" t="e">
        <f t="shared" si="21"/>
        <v>#N/A</v>
      </c>
    </row>
    <row r="108" spans="1:29" x14ac:dyDescent="0.25">
      <c r="A108" t="s">
        <v>224</v>
      </c>
      <c r="B108">
        <v>7518</v>
      </c>
      <c r="C108">
        <v>2141</v>
      </c>
      <c r="D108">
        <v>21043</v>
      </c>
      <c r="E108">
        <v>7219</v>
      </c>
      <c r="F108" t="s">
        <v>11</v>
      </c>
      <c r="G108" t="s">
        <v>11</v>
      </c>
      <c r="H108" s="1" t="s">
        <v>225</v>
      </c>
      <c r="I108" t="b">
        <f t="shared" si="13"/>
        <v>0</v>
      </c>
      <c r="J108" t="b">
        <f t="shared" si="13"/>
        <v>0</v>
      </c>
      <c r="K108" t="b">
        <f t="shared" si="14"/>
        <v>0</v>
      </c>
      <c r="S108">
        <f t="shared" si="15"/>
        <v>0.34305944969823693</v>
      </c>
      <c r="T108">
        <f t="shared" si="16"/>
        <v>0.2847831870178239</v>
      </c>
      <c r="U108">
        <f t="shared" si="23"/>
        <v>0</v>
      </c>
      <c r="V108">
        <f t="shared" si="22"/>
        <v>0</v>
      </c>
      <c r="Y108">
        <f t="shared" si="18"/>
        <v>0.2847831870178239</v>
      </c>
      <c r="AA108" s="2">
        <f t="shared" si="19"/>
        <v>0.34305944969823693</v>
      </c>
      <c r="AB108" s="2">
        <f t="shared" si="20"/>
        <v>0.2847831870178239</v>
      </c>
      <c r="AC108" s="2" t="e">
        <f t="shared" si="21"/>
        <v>#N/A</v>
      </c>
    </row>
    <row r="109" spans="1:29" x14ac:dyDescent="0.25">
      <c r="A109" t="s">
        <v>226</v>
      </c>
      <c r="B109">
        <v>9766</v>
      </c>
      <c r="C109">
        <v>2886</v>
      </c>
      <c r="D109">
        <v>32082</v>
      </c>
      <c r="E109">
        <v>12148</v>
      </c>
      <c r="F109" t="s">
        <v>11</v>
      </c>
      <c r="G109" t="s">
        <v>11</v>
      </c>
      <c r="H109" s="1" t="s">
        <v>227</v>
      </c>
      <c r="I109" t="b">
        <f t="shared" si="13"/>
        <v>0</v>
      </c>
      <c r="J109" t="b">
        <f t="shared" si="13"/>
        <v>0</v>
      </c>
      <c r="K109" t="b">
        <f t="shared" si="14"/>
        <v>0</v>
      </c>
      <c r="S109">
        <f t="shared" si="15"/>
        <v>0.37865469733807117</v>
      </c>
      <c r="T109">
        <f t="shared" si="16"/>
        <v>0.2955150522219947</v>
      </c>
      <c r="U109">
        <f t="shared" si="23"/>
        <v>0</v>
      </c>
      <c r="V109">
        <f t="shared" si="22"/>
        <v>0</v>
      </c>
      <c r="Y109">
        <f t="shared" si="18"/>
        <v>0.2955150522219947</v>
      </c>
      <c r="AA109" s="2">
        <f t="shared" si="19"/>
        <v>0.37865469733807117</v>
      </c>
      <c r="AB109" s="2">
        <f t="shared" si="20"/>
        <v>0.2955150522219947</v>
      </c>
      <c r="AC109" s="2" t="e">
        <f t="shared" si="21"/>
        <v>#N/A</v>
      </c>
    </row>
    <row r="110" spans="1:29" x14ac:dyDescent="0.25">
      <c r="A110" t="s">
        <v>228</v>
      </c>
      <c r="B110">
        <v>6256</v>
      </c>
      <c r="C110">
        <v>1504</v>
      </c>
      <c r="D110">
        <v>19652</v>
      </c>
      <c r="E110">
        <v>6451</v>
      </c>
      <c r="F110" t="s">
        <v>11</v>
      </c>
      <c r="G110" t="s">
        <v>11</v>
      </c>
      <c r="H110" s="1" t="s">
        <v>229</v>
      </c>
      <c r="I110" t="b">
        <f t="shared" si="13"/>
        <v>0</v>
      </c>
      <c r="J110" t="b">
        <f t="shared" si="13"/>
        <v>0</v>
      </c>
      <c r="K110" t="b">
        <f t="shared" si="14"/>
        <v>0</v>
      </c>
      <c r="S110">
        <f t="shared" si="15"/>
        <v>0.32826175452880113</v>
      </c>
      <c r="T110">
        <f t="shared" si="16"/>
        <v>0.24040920716112532</v>
      </c>
      <c r="U110">
        <f t="shared" si="23"/>
        <v>0</v>
      </c>
      <c r="V110">
        <f t="shared" si="22"/>
        <v>0</v>
      </c>
      <c r="Y110">
        <f t="shared" si="18"/>
        <v>0.24040920716112532</v>
      </c>
      <c r="AA110" s="2">
        <f t="shared" si="19"/>
        <v>0.32826175452880113</v>
      </c>
      <c r="AB110" s="2">
        <f t="shared" si="20"/>
        <v>0.24040920716112532</v>
      </c>
      <c r="AC110" s="2" t="e">
        <f t="shared" si="21"/>
        <v>#N/A</v>
      </c>
    </row>
    <row r="111" spans="1:29" x14ac:dyDescent="0.25">
      <c r="A111" t="s">
        <v>230</v>
      </c>
      <c r="B111">
        <v>8844</v>
      </c>
      <c r="C111">
        <v>2432</v>
      </c>
      <c r="D111">
        <v>30051</v>
      </c>
      <c r="E111">
        <v>10792</v>
      </c>
      <c r="F111" t="s">
        <v>11</v>
      </c>
      <c r="G111" t="s">
        <v>11</v>
      </c>
      <c r="H111" s="1" t="s">
        <v>231</v>
      </c>
      <c r="I111" t="b">
        <f t="shared" si="13"/>
        <v>0</v>
      </c>
      <c r="J111" t="b">
        <f t="shared" si="13"/>
        <v>0</v>
      </c>
      <c r="K111" t="b">
        <f t="shared" si="14"/>
        <v>0</v>
      </c>
      <c r="S111">
        <f t="shared" si="15"/>
        <v>0.35912282453162958</v>
      </c>
      <c r="T111">
        <f t="shared" si="16"/>
        <v>0.27498869289914069</v>
      </c>
      <c r="U111">
        <f t="shared" si="23"/>
        <v>0</v>
      </c>
      <c r="V111">
        <f t="shared" si="22"/>
        <v>0</v>
      </c>
      <c r="Y111">
        <f t="shared" si="18"/>
        <v>0.27498869289914069</v>
      </c>
      <c r="AA111" s="2">
        <f t="shared" si="19"/>
        <v>0.35912282453162958</v>
      </c>
      <c r="AB111" s="2">
        <f t="shared" si="20"/>
        <v>0.27498869289914069</v>
      </c>
      <c r="AC111" s="2" t="e">
        <f t="shared" si="21"/>
        <v>#N/A</v>
      </c>
    </row>
    <row r="112" spans="1:29" x14ac:dyDescent="0.25">
      <c r="A112" t="s">
        <v>232</v>
      </c>
      <c r="B112">
        <v>6227</v>
      </c>
      <c r="C112">
        <v>1606</v>
      </c>
      <c r="D112">
        <v>16791</v>
      </c>
      <c r="E112">
        <v>5492</v>
      </c>
      <c r="F112" t="s">
        <v>11</v>
      </c>
      <c r="G112" t="s">
        <v>11</v>
      </c>
      <c r="H112" s="1" t="s">
        <v>233</v>
      </c>
      <c r="I112" t="b">
        <f t="shared" si="13"/>
        <v>0</v>
      </c>
      <c r="J112" t="b">
        <f t="shared" si="13"/>
        <v>0</v>
      </c>
      <c r="K112" t="b">
        <f t="shared" si="14"/>
        <v>0</v>
      </c>
      <c r="S112">
        <f t="shared" si="15"/>
        <v>0.32707998332439997</v>
      </c>
      <c r="T112">
        <f t="shared" si="16"/>
        <v>0.25790910550827045</v>
      </c>
      <c r="U112">
        <f t="shared" si="23"/>
        <v>0</v>
      </c>
      <c r="V112">
        <f t="shared" si="22"/>
        <v>0</v>
      </c>
      <c r="Y112">
        <f t="shared" si="18"/>
        <v>0.25790910550827045</v>
      </c>
      <c r="AA112" s="2">
        <f t="shared" si="19"/>
        <v>0.32707998332439997</v>
      </c>
      <c r="AB112" s="2">
        <f t="shared" si="20"/>
        <v>0.25790910550827045</v>
      </c>
      <c r="AC112" s="2" t="e">
        <f t="shared" si="21"/>
        <v>#N/A</v>
      </c>
    </row>
    <row r="113" spans="1:29" x14ac:dyDescent="0.25">
      <c r="A113" t="s">
        <v>234</v>
      </c>
      <c r="B113">
        <v>7101</v>
      </c>
      <c r="C113">
        <v>1607</v>
      </c>
      <c r="D113">
        <v>17068</v>
      </c>
      <c r="E113">
        <v>4642</v>
      </c>
      <c r="F113" t="s">
        <v>11</v>
      </c>
      <c r="G113" t="s">
        <v>11</v>
      </c>
      <c r="H113" s="1" t="s">
        <v>235</v>
      </c>
      <c r="I113" t="b">
        <f t="shared" si="13"/>
        <v>0</v>
      </c>
      <c r="J113" t="b">
        <f t="shared" si="13"/>
        <v>0</v>
      </c>
      <c r="K113" t="b">
        <f t="shared" si="14"/>
        <v>0</v>
      </c>
      <c r="S113">
        <f t="shared" si="15"/>
        <v>0.27197093977033043</v>
      </c>
      <c r="T113">
        <f t="shared" si="16"/>
        <v>0.22630615406280805</v>
      </c>
      <c r="U113">
        <f t="shared" si="23"/>
        <v>0</v>
      </c>
      <c r="V113">
        <f t="shared" si="22"/>
        <v>0</v>
      </c>
      <c r="Y113">
        <f t="shared" si="18"/>
        <v>0.22630615406280805</v>
      </c>
      <c r="AA113" s="2">
        <f t="shared" si="19"/>
        <v>0.27197093977033043</v>
      </c>
      <c r="AB113" s="2">
        <f t="shared" si="20"/>
        <v>0.22630615406280805</v>
      </c>
      <c r="AC113" s="2" t="e">
        <f t="shared" si="21"/>
        <v>#N/A</v>
      </c>
    </row>
    <row r="114" spans="1:29" x14ac:dyDescent="0.25">
      <c r="A114" t="s">
        <v>236</v>
      </c>
      <c r="B114">
        <v>8417</v>
      </c>
      <c r="C114">
        <v>2355</v>
      </c>
      <c r="D114">
        <v>26388</v>
      </c>
      <c r="E114">
        <v>8928</v>
      </c>
      <c r="F114" t="s">
        <v>11</v>
      </c>
      <c r="G114" t="s">
        <v>11</v>
      </c>
      <c r="H114" s="1" t="s">
        <v>237</v>
      </c>
      <c r="I114" t="b">
        <f t="shared" si="13"/>
        <v>0</v>
      </c>
      <c r="J114" t="b">
        <f t="shared" si="13"/>
        <v>0</v>
      </c>
      <c r="K114" t="b">
        <f t="shared" si="14"/>
        <v>0</v>
      </c>
      <c r="S114">
        <f t="shared" si="15"/>
        <v>0.33833560709413368</v>
      </c>
      <c r="T114">
        <f t="shared" si="16"/>
        <v>0.27979089937032198</v>
      </c>
      <c r="U114">
        <f t="shared" si="23"/>
        <v>0</v>
      </c>
      <c r="V114">
        <f t="shared" si="22"/>
        <v>0</v>
      </c>
      <c r="Y114">
        <f t="shared" si="18"/>
        <v>0.27979089937032198</v>
      </c>
      <c r="AA114" s="2">
        <f t="shared" si="19"/>
        <v>0.33833560709413368</v>
      </c>
      <c r="AB114" s="2">
        <f t="shared" si="20"/>
        <v>0.27979089937032198</v>
      </c>
      <c r="AC114" s="2" t="e">
        <f t="shared" si="21"/>
        <v>#N/A</v>
      </c>
    </row>
    <row r="115" spans="1:29" x14ac:dyDescent="0.25">
      <c r="A115" t="s">
        <v>238</v>
      </c>
      <c r="B115">
        <v>6672</v>
      </c>
      <c r="C115">
        <v>2085</v>
      </c>
      <c r="D115">
        <v>23679</v>
      </c>
      <c r="E115">
        <v>9139</v>
      </c>
      <c r="F115" t="s">
        <v>11</v>
      </c>
      <c r="G115" t="s">
        <v>11</v>
      </c>
      <c r="H115" s="1" t="s">
        <v>239</v>
      </c>
      <c r="I115" t="b">
        <f t="shared" si="13"/>
        <v>0</v>
      </c>
      <c r="J115" t="b">
        <f t="shared" si="13"/>
        <v>0</v>
      </c>
      <c r="K115" t="b">
        <f t="shared" si="14"/>
        <v>0</v>
      </c>
      <c r="S115">
        <f t="shared" si="15"/>
        <v>0.38595379872460828</v>
      </c>
      <c r="T115">
        <f t="shared" si="16"/>
        <v>0.3125</v>
      </c>
      <c r="U115">
        <f t="shared" si="23"/>
        <v>0</v>
      </c>
      <c r="V115">
        <f t="shared" si="22"/>
        <v>0</v>
      </c>
      <c r="Y115">
        <f t="shared" si="18"/>
        <v>0.3125</v>
      </c>
      <c r="AA115" s="2">
        <f t="shared" si="19"/>
        <v>0.38595379872460828</v>
      </c>
      <c r="AB115" s="2">
        <f t="shared" si="20"/>
        <v>0.3125</v>
      </c>
      <c r="AC115" s="2" t="e">
        <f t="shared" si="21"/>
        <v>#N/A</v>
      </c>
    </row>
    <row r="116" spans="1:29" x14ac:dyDescent="0.25">
      <c r="A116" t="s">
        <v>240</v>
      </c>
      <c r="B116">
        <v>12526</v>
      </c>
      <c r="C116">
        <v>5046</v>
      </c>
      <c r="D116">
        <v>58228</v>
      </c>
      <c r="E116">
        <v>29528</v>
      </c>
      <c r="F116" t="s">
        <v>11</v>
      </c>
      <c r="G116" t="s">
        <v>11</v>
      </c>
      <c r="H116" s="1" t="s">
        <v>241</v>
      </c>
      <c r="I116" t="b">
        <f t="shared" si="13"/>
        <v>0</v>
      </c>
      <c r="J116" t="b">
        <f t="shared" si="13"/>
        <v>0</v>
      </c>
      <c r="K116" t="b">
        <f t="shared" si="14"/>
        <v>0</v>
      </c>
      <c r="S116">
        <f t="shared" si="15"/>
        <v>0.5071099814522223</v>
      </c>
      <c r="T116">
        <f t="shared" si="16"/>
        <v>0.40284208845601149</v>
      </c>
      <c r="U116">
        <f t="shared" si="23"/>
        <v>0</v>
      </c>
      <c r="V116">
        <f t="shared" si="22"/>
        <v>0</v>
      </c>
      <c r="Y116">
        <f t="shared" si="18"/>
        <v>0.40284208845601149</v>
      </c>
      <c r="AA116" s="2">
        <f t="shared" si="19"/>
        <v>0.5071099814522223</v>
      </c>
      <c r="AB116" s="2">
        <f t="shared" si="20"/>
        <v>0.40284208845601149</v>
      </c>
      <c r="AC116" s="2" t="e">
        <f t="shared" si="21"/>
        <v>#N/A</v>
      </c>
    </row>
    <row r="117" spans="1:29" x14ac:dyDescent="0.25">
      <c r="A117" t="s">
        <v>242</v>
      </c>
      <c r="B117">
        <v>15723</v>
      </c>
      <c r="C117">
        <v>5968</v>
      </c>
      <c r="D117">
        <v>69776</v>
      </c>
      <c r="E117">
        <v>32729</v>
      </c>
      <c r="F117" t="s">
        <v>11</v>
      </c>
      <c r="G117" t="s">
        <v>11</v>
      </c>
      <c r="H117" s="1" t="s">
        <v>243</v>
      </c>
      <c r="I117" t="b">
        <f t="shared" si="13"/>
        <v>0</v>
      </c>
      <c r="J117" t="b">
        <f t="shared" si="13"/>
        <v>0</v>
      </c>
      <c r="K117" t="b">
        <f t="shared" si="14"/>
        <v>0</v>
      </c>
      <c r="S117">
        <f t="shared" si="15"/>
        <v>0.46905812886952536</v>
      </c>
      <c r="T117">
        <f t="shared" si="16"/>
        <v>0.37957132862685239</v>
      </c>
      <c r="U117">
        <f t="shared" si="23"/>
        <v>0</v>
      </c>
      <c r="V117">
        <f t="shared" si="22"/>
        <v>0</v>
      </c>
      <c r="Y117">
        <f t="shared" si="18"/>
        <v>0.37957132862685239</v>
      </c>
      <c r="AA117" s="2">
        <f t="shared" si="19"/>
        <v>0.46905812886952536</v>
      </c>
      <c r="AB117" s="2">
        <f t="shared" si="20"/>
        <v>0.37957132862685239</v>
      </c>
      <c r="AC117" s="2" t="e">
        <f t="shared" si="21"/>
        <v>#N/A</v>
      </c>
    </row>
    <row r="118" spans="1:29" x14ac:dyDescent="0.25">
      <c r="A118" t="s">
        <v>244</v>
      </c>
      <c r="B118">
        <v>10354</v>
      </c>
      <c r="C118">
        <v>3699</v>
      </c>
      <c r="D118">
        <v>40098</v>
      </c>
      <c r="E118">
        <v>17492</v>
      </c>
      <c r="F118" t="s">
        <v>11</v>
      </c>
      <c r="G118" t="s">
        <v>11</v>
      </c>
      <c r="H118" s="1" t="s">
        <v>245</v>
      </c>
      <c r="I118" t="b">
        <f t="shared" si="13"/>
        <v>0</v>
      </c>
      <c r="J118" t="b">
        <f t="shared" si="13"/>
        <v>0</v>
      </c>
      <c r="K118" t="b">
        <f t="shared" si="14"/>
        <v>0</v>
      </c>
      <c r="S118">
        <f t="shared" si="15"/>
        <v>0.43623123347797893</v>
      </c>
      <c r="T118">
        <f t="shared" si="16"/>
        <v>0.35725323546455479</v>
      </c>
      <c r="U118">
        <f t="shared" si="23"/>
        <v>0</v>
      </c>
      <c r="V118">
        <f t="shared" si="22"/>
        <v>0</v>
      </c>
      <c r="Y118">
        <f t="shared" si="18"/>
        <v>0.35725323546455479</v>
      </c>
      <c r="AA118" s="2">
        <f t="shared" si="19"/>
        <v>0.43623123347797893</v>
      </c>
      <c r="AB118" s="2">
        <f t="shared" si="20"/>
        <v>0.35725323546455479</v>
      </c>
      <c r="AC118" s="2" t="e">
        <f t="shared" si="21"/>
        <v>#N/A</v>
      </c>
    </row>
    <row r="119" spans="1:29" x14ac:dyDescent="0.25">
      <c r="A119" t="s">
        <v>265</v>
      </c>
      <c r="B119">
        <f>P3</f>
        <v>75790</v>
      </c>
      <c r="C119">
        <f>Q3</f>
        <v>34479</v>
      </c>
      <c r="D119">
        <f>N3</f>
        <v>437253</v>
      </c>
      <c r="E119">
        <f>O3</f>
        <v>251227</v>
      </c>
      <c r="R119" t="s">
        <v>8</v>
      </c>
      <c r="S119">
        <f>O6</f>
        <v>0.57455752161791918</v>
      </c>
      <c r="T119">
        <f t="shared" si="16"/>
        <v>0.45492809077714735</v>
      </c>
      <c r="U119">
        <v>1</v>
      </c>
      <c r="V119">
        <v>1</v>
      </c>
      <c r="Y119">
        <f t="shared" si="18"/>
        <v>0.45492809077714735</v>
      </c>
    </row>
    <row r="120" spans="1:29" x14ac:dyDescent="0.25">
      <c r="A120" t="s">
        <v>9</v>
      </c>
      <c r="B120">
        <f>P4</f>
        <v>92559</v>
      </c>
      <c r="C120">
        <f>Q4</f>
        <v>40172</v>
      </c>
      <c r="D120">
        <f>N4</f>
        <v>541053</v>
      </c>
      <c r="E120">
        <f>O4</f>
        <v>301936</v>
      </c>
      <c r="R120" t="s">
        <v>9</v>
      </c>
      <c r="S120">
        <f>O7</f>
        <v>0.55805253829107315</v>
      </c>
      <c r="T120">
        <f t="shared" si="16"/>
        <v>0.43401506066400891</v>
      </c>
      <c r="U120">
        <v>1</v>
      </c>
      <c r="V120">
        <v>1</v>
      </c>
      <c r="Y120">
        <f t="shared" si="18"/>
        <v>0.43401506066400891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Erklärungen</vt:lpstr>
      <vt:lpstr>11 Graph</vt:lpstr>
      <vt:lpstr>14 Graph</vt:lpstr>
      <vt:lpstr>11 Compound</vt:lpstr>
      <vt:lpstr>14 Compound</vt:lpstr>
      <vt:lpstr>Daten</vt:lpstr>
      <vt:lpstr>BriefUrne</vt:lpstr>
      <vt:lpstr>Bezirke 11</vt:lpstr>
      <vt:lpstr>Bezirke 14</vt:lpstr>
      <vt:lpstr>Compound 11</vt:lpstr>
      <vt:lpstr>Compound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 Neuwirth</dc:creator>
  <cp:lastModifiedBy>neuwirth</cp:lastModifiedBy>
  <dcterms:created xsi:type="dcterms:W3CDTF">2017-03-25T12:24:06Z</dcterms:created>
  <dcterms:modified xsi:type="dcterms:W3CDTF">2017-03-29T13:34:45Z</dcterms:modified>
</cp:coreProperties>
</file>